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760" firstSheet="1" activeTab="8"/>
  </bookViews>
  <sheets>
    <sheet name="поликлиника+стационар" sheetId="1" r:id="rId1"/>
    <sheet name="стоматология" sheetId="2" r:id="rId2"/>
    <sheet name="ортопедия" sheetId="3" r:id="rId3"/>
    <sheet name="приказ " sheetId="4" r:id="rId4"/>
    <sheet name="10.10.2017" sheetId="5" r:id="rId5"/>
    <sheet name="ИФА" sheetId="6" r:id="rId6"/>
    <sheet name="ПЦР бак." sheetId="7" r:id="rId7"/>
    <sheet name="ПЦР вир." sheetId="8" r:id="rId8"/>
    <sheet name="приказ" sheetId="9" r:id="rId9"/>
  </sheets>
  <definedNames/>
  <calcPr fullCalcOnLoad="1"/>
</workbook>
</file>

<file path=xl/sharedStrings.xml><?xml version="1.0" encoding="utf-8"?>
<sst xmlns="http://schemas.openxmlformats.org/spreadsheetml/2006/main" count="4930" uniqueCount="1961">
  <si>
    <t>Повторный прием врача - терапевта высшей категории</t>
  </si>
  <si>
    <t>1.8.</t>
  </si>
  <si>
    <t>01.057.01</t>
  </si>
  <si>
    <t>Прием (осмотр, консультация) врача-хирурга первичный</t>
  </si>
  <si>
    <t>1.9.</t>
  </si>
  <si>
    <t>01.057.02</t>
  </si>
  <si>
    <t>Прием (осмотр, консультация) врача-хирурга повторный</t>
  </si>
  <si>
    <t>1.10.</t>
  </si>
  <si>
    <t>01.023.01</t>
  </si>
  <si>
    <t>Прием (осмотр, консультация) врача-невропатолога первичный</t>
  </si>
  <si>
    <t>1.10.1.</t>
  </si>
  <si>
    <t>Прием (осмотр, консультация) врача-невропатолога заведующей отделением первичный</t>
  </si>
  <si>
    <t>1.11.</t>
  </si>
  <si>
    <t>01.023.02</t>
  </si>
  <si>
    <t>Прием (осмотр, консультация) врача-невропатолога повторный</t>
  </si>
  <si>
    <t>1.12.</t>
  </si>
  <si>
    <t>01.029.01</t>
  </si>
  <si>
    <t>Прием (осмотр, консультация) врача-офтальмолога первичный</t>
  </si>
  <si>
    <t>1.13.</t>
  </si>
  <si>
    <t>Первичный прием врача-офтальмолога ( для лиц старше 40 лет )</t>
  </si>
  <si>
    <t>1.14.</t>
  </si>
  <si>
    <t>01.029.02</t>
  </si>
  <si>
    <t>Прием (осмотр, консультация) врача-офтальмолога повторный</t>
  </si>
  <si>
    <t>1.15.</t>
  </si>
  <si>
    <t>01.028.01</t>
  </si>
  <si>
    <t>Прием (осмотр, консультация) врача-оториноларинголога первичный</t>
  </si>
  <si>
    <t>1.16.</t>
  </si>
  <si>
    <t>01.028.02</t>
  </si>
  <si>
    <t>Прием (осмотр, консультация) врача-оториноларинголога повторный</t>
  </si>
  <si>
    <t>1.17.</t>
  </si>
  <si>
    <t>01.008.01</t>
  </si>
  <si>
    <t>Прием (осмотр, консультация) врача-дерматовенеролога первичный</t>
  </si>
  <si>
    <t>1.18.</t>
  </si>
  <si>
    <t>01.008.02</t>
  </si>
  <si>
    <t>Прием (осмотр, консультация) врача-дерматовенеролога повторный</t>
  </si>
  <si>
    <t>1.19.</t>
  </si>
  <si>
    <t>01.001.01</t>
  </si>
  <si>
    <t>Прием гинеколога с взятием мазка на бактериоскопию</t>
  </si>
  <si>
    <t>1.20.</t>
  </si>
  <si>
    <t>Прием гинеколога с взятием мазка  на онкоцитологию</t>
  </si>
  <si>
    <t>1.21.</t>
  </si>
  <si>
    <t>Прием гинеколога с взятием мазка  на бактериоскопию и онкоцитологию</t>
  </si>
  <si>
    <t>1.22.</t>
  </si>
  <si>
    <t>01.001.02</t>
  </si>
  <si>
    <t>Прием (осмотр, консультация) врача-гинеколога повторный</t>
  </si>
  <si>
    <t>1.27.</t>
  </si>
  <si>
    <t>01.053.01</t>
  </si>
  <si>
    <t>Прием (осмотр, консультация) врача-уролога первичный</t>
  </si>
  <si>
    <t>1.28.</t>
  </si>
  <si>
    <t>01.053.02</t>
  </si>
  <si>
    <t>Прием (осмотр, консультация) врача-уролога повторный</t>
  </si>
  <si>
    <t>1.29.</t>
  </si>
  <si>
    <t>01.058.01</t>
  </si>
  <si>
    <t>Прием (осмотр, консультация) врача-эндокринолога первичный</t>
  </si>
  <si>
    <t>1.30.</t>
  </si>
  <si>
    <t>01.058.02</t>
  </si>
  <si>
    <t>Прием (осмотр, консультация) врача-эндокринолога повторный</t>
  </si>
  <si>
    <t>1.33.</t>
  </si>
  <si>
    <t>01.014.01</t>
  </si>
  <si>
    <t>Прием (осмотр, консультация) врача-инфекциониста первичный</t>
  </si>
  <si>
    <t>1.34.</t>
  </si>
  <si>
    <t>01.014.02</t>
  </si>
  <si>
    <t>Прием (осмотр, консультация) врача-инфекциониста повторный</t>
  </si>
  <si>
    <t>1.43.</t>
  </si>
  <si>
    <t>Консультация по вопросам экспертизы, временной и постоянной нетрудоспособности</t>
  </si>
  <si>
    <t>1.44.</t>
  </si>
  <si>
    <t>Оформление  посыльного листа на МСЭ</t>
  </si>
  <si>
    <t>1.45.</t>
  </si>
  <si>
    <t>Посещение  доврачебного кабинета</t>
  </si>
  <si>
    <t>1.48.</t>
  </si>
  <si>
    <t>01.039.01</t>
  </si>
  <si>
    <t>Консультация врача-рентгенолога (описание рентгенограммы)</t>
  </si>
  <si>
    <t>1.49.</t>
  </si>
  <si>
    <t>01.002.01</t>
  </si>
  <si>
    <t>Прием (осмотр, консультация) врача-аллерголога-иммунолога первичный</t>
  </si>
  <si>
    <t>01.002.02</t>
  </si>
  <si>
    <t>Прием (осмотр, консультация) врача-аллерголога-иммунолога повторный</t>
  </si>
  <si>
    <t>1.50.</t>
  </si>
  <si>
    <t>01.004.01</t>
  </si>
  <si>
    <t>Прием (осмотр, консультация) врача-гастроэнтеролога первичный</t>
  </si>
  <si>
    <t>1.51.</t>
  </si>
  <si>
    <t>01.004.02</t>
  </si>
  <si>
    <t>Прием (осмотр, консультация) врача-гастроэнтеролога повторный</t>
  </si>
  <si>
    <t>1.55.</t>
  </si>
  <si>
    <t>01.015.01</t>
  </si>
  <si>
    <t>Прием (осмотр, консультация) врача-кардиолога первичный</t>
  </si>
  <si>
    <t>1.56.</t>
  </si>
  <si>
    <t>01.015.02</t>
  </si>
  <si>
    <t>Прием (осмотр, консультация) врача-кардиолога повторный</t>
  </si>
  <si>
    <t>1.57.</t>
  </si>
  <si>
    <t>01.037.01</t>
  </si>
  <si>
    <t>1.58.</t>
  </si>
  <si>
    <t>01.037.02</t>
  </si>
  <si>
    <t>2.  Медосмотры</t>
  </si>
  <si>
    <t>2.1.</t>
  </si>
  <si>
    <t>Медосмотры  врачами - специалистами</t>
  </si>
  <si>
    <t>04.047.02</t>
  </si>
  <si>
    <t>Профилактический прием (осмотр, консультация) врача-терапевта</t>
  </si>
  <si>
    <t>04.057.02</t>
  </si>
  <si>
    <t>Профилактический прием (осмотр, консультация) врача-хирурга</t>
  </si>
  <si>
    <t>04.023.02</t>
  </si>
  <si>
    <t>Профилактический прием (осмотр, консультация) врача-невропатолога</t>
  </si>
  <si>
    <t>04.029.02</t>
  </si>
  <si>
    <t>Профилактический прием (осмотр, консультация) врача-офтальмолога</t>
  </si>
  <si>
    <t>Профилактический прием (осмотр, консультация) врача-офтальмолога ( старше 40 лет )</t>
  </si>
  <si>
    <t>04.028.02</t>
  </si>
  <si>
    <t>Профилактический прием (осмотр, консультация) врача-оториноларинголога</t>
  </si>
  <si>
    <t>04.008.02</t>
  </si>
  <si>
    <t>Профилактический прием (осмотр, консультация) врача-дерматовенеролога</t>
  </si>
  <si>
    <t>04.001.02</t>
  </si>
  <si>
    <t>Профилактический прием (осмотр, консультация) врача-гинеколога</t>
  </si>
  <si>
    <t>Профилактический прием (осмотр, консультация) врача-эндокринолог</t>
  </si>
  <si>
    <t>04.014.02</t>
  </si>
  <si>
    <t>Профилактический прием (осмотр, консультация) врача-инфекциониста</t>
  </si>
  <si>
    <t>04.053.02</t>
  </si>
  <si>
    <t>Профилактический прием (осмотр, консультация) врача-уролога</t>
  </si>
  <si>
    <t>Заключение по результатам медосмотра</t>
  </si>
  <si>
    <t>А</t>
  </si>
  <si>
    <t>06.09.007</t>
  </si>
  <si>
    <t>Флюорография легких</t>
  </si>
  <si>
    <t>A</t>
  </si>
  <si>
    <t>03.26.018</t>
  </si>
  <si>
    <t>Офтальмоскопия</t>
  </si>
  <si>
    <t>03.26.001</t>
  </si>
  <si>
    <t>Биомикроскопия глаза с помощью щелевой лампы</t>
  </si>
  <si>
    <t>02.26.005</t>
  </si>
  <si>
    <t>Периметрия</t>
  </si>
  <si>
    <t>03.25.002</t>
  </si>
  <si>
    <t>Вестибулометрия (вращательная отолиновая проба)</t>
  </si>
  <si>
    <t>12.25.001</t>
  </si>
  <si>
    <t xml:space="preserve">Аудиометрия </t>
  </si>
  <si>
    <t>09.05.026</t>
  </si>
  <si>
    <t>Исследование уровня холестерина в крови</t>
  </si>
  <si>
    <t>09.05.023</t>
  </si>
  <si>
    <t>Исследование уровня глюкозы в крови</t>
  </si>
  <si>
    <t>09.28.001</t>
  </si>
  <si>
    <t>Микроскопическое исследование осадка мочи (полный анализ мочи)</t>
  </si>
  <si>
    <t>08.05.006</t>
  </si>
  <si>
    <t>Полный анализ крови</t>
  </si>
  <si>
    <t>05.10.007</t>
  </si>
  <si>
    <t>6.1.8.</t>
  </si>
  <si>
    <t>11.02.002</t>
  </si>
  <si>
    <t>09.20.001</t>
  </si>
  <si>
    <t>Микроскопическое исследование влагалищных мазков</t>
  </si>
  <si>
    <t>3. Рентгенологические  методы  исследования</t>
  </si>
  <si>
    <t>( в  одной  проекции )</t>
  </si>
  <si>
    <t>3.1.</t>
  </si>
  <si>
    <t>3.2.</t>
  </si>
  <si>
    <t>06.03.061</t>
  </si>
  <si>
    <t>Рентгенография черепа в прямой проекции</t>
  </si>
  <si>
    <t>06.01.006</t>
  </si>
  <si>
    <t>Рентгенография коленного сустава</t>
  </si>
  <si>
    <t>06.03.052</t>
  </si>
  <si>
    <t>Рентгенография стопы</t>
  </si>
  <si>
    <t>3.5.</t>
  </si>
  <si>
    <t>3.6.</t>
  </si>
  <si>
    <t>06.03.016</t>
  </si>
  <si>
    <t>Рентгенография поясничного отдела позвоночника</t>
  </si>
  <si>
    <t>3.7.</t>
  </si>
  <si>
    <t>06.03.038</t>
  </si>
  <si>
    <t>Рентгенография кисти руки</t>
  </si>
  <si>
    <t>3.8.</t>
  </si>
  <si>
    <t>06.04.016</t>
  </si>
  <si>
    <t>3.10.</t>
  </si>
  <si>
    <t>06.04.015</t>
  </si>
  <si>
    <t>Рентгенография плечевого сустава</t>
  </si>
  <si>
    <t>3.11.</t>
  </si>
  <si>
    <t>06.04.004</t>
  </si>
  <si>
    <t>Рентгенография локтевого сустава</t>
  </si>
  <si>
    <t>3.12.</t>
  </si>
  <si>
    <t>06.04.005</t>
  </si>
  <si>
    <t>Рентгенография лучезапястного сустава</t>
  </si>
  <si>
    <t>3.13.</t>
  </si>
  <si>
    <t>06.04.017</t>
  </si>
  <si>
    <t>Рентгенография голеностопного сустава</t>
  </si>
  <si>
    <t>06.09.008</t>
  </si>
  <si>
    <t>Рентгенография легких</t>
  </si>
  <si>
    <t>3.16.</t>
  </si>
  <si>
    <t>06.03.030</t>
  </si>
  <si>
    <t>06.08.003</t>
  </si>
  <si>
    <t>Рентгенография придаточных пазух носа</t>
  </si>
  <si>
    <t>06.03.039</t>
  </si>
  <si>
    <t>Рентгенография пальца</t>
  </si>
  <si>
    <t>06.07.003</t>
  </si>
  <si>
    <t>3.21.</t>
  </si>
  <si>
    <t>3.22.</t>
  </si>
  <si>
    <t>06.17.001</t>
  </si>
  <si>
    <t>3.24.</t>
  </si>
  <si>
    <t>Обзорная урография</t>
  </si>
  <si>
    <t>06.03.023</t>
  </si>
  <si>
    <t>Рентгенография ребра (ер)</t>
  </si>
  <si>
    <t>06.03.018</t>
  </si>
  <si>
    <t>Рентгенография копчика в бок. проекции</t>
  </si>
  <si>
    <t>06 03 006</t>
  </si>
  <si>
    <t>06.07.009</t>
  </si>
  <si>
    <t>Рентгенография нижней челюсти в боковой проекции</t>
  </si>
  <si>
    <t>06.26.001</t>
  </si>
  <si>
    <t>Рентгенография глазницы</t>
  </si>
  <si>
    <t>06.03.057</t>
  </si>
  <si>
    <t>Рентгенография костей лицевого скелета</t>
  </si>
  <si>
    <t>06.03.050</t>
  </si>
  <si>
    <t>Рентгенография пяточной кости</t>
  </si>
  <si>
    <t>06.07.003.01</t>
  </si>
  <si>
    <t>Прицельная внутриротовая контактная рентгенография (Визиография)</t>
  </si>
  <si>
    <t>06.07.004.</t>
  </si>
  <si>
    <t>Ортопантомография</t>
  </si>
  <si>
    <t>4.Функциональные методы исследования</t>
  </si>
  <si>
    <t>4.1.</t>
  </si>
  <si>
    <t>12.10.001</t>
  </si>
  <si>
    <t>Электрокардиография с физическими упражнениями (велоэргометрия)</t>
  </si>
  <si>
    <t>4.5.</t>
  </si>
  <si>
    <t>03.16.001</t>
  </si>
  <si>
    <t>4.7.</t>
  </si>
  <si>
    <t>05.23.003</t>
  </si>
  <si>
    <t>Реоэнцефалография</t>
  </si>
  <si>
    <t>4.8.</t>
  </si>
  <si>
    <t>Снятие и расшифровка ЭКГ</t>
  </si>
  <si>
    <t>4.10.</t>
  </si>
  <si>
    <t>05.10.004</t>
  </si>
  <si>
    <t>Холтеровское мониторирование</t>
  </si>
  <si>
    <t>4.11.</t>
  </si>
  <si>
    <t>05.12.001</t>
  </si>
  <si>
    <t>Реовазография</t>
  </si>
  <si>
    <t>4.12.</t>
  </si>
  <si>
    <t>03.037.01</t>
  </si>
  <si>
    <t>ФВД (функция внешнего дыхания )</t>
  </si>
  <si>
    <t>4.16.</t>
  </si>
  <si>
    <t>05.24.001</t>
  </si>
  <si>
    <t>Измерение скорости проведения электрического импульса по нерву (вибротест)</t>
  </si>
  <si>
    <t>4.19.</t>
  </si>
  <si>
    <t>12.12.004</t>
  </si>
  <si>
    <t>Суточное мониторирование артериального давления</t>
  </si>
  <si>
    <t>4.22.</t>
  </si>
  <si>
    <t>02.07.014</t>
  </si>
  <si>
    <t>Динамометрия</t>
  </si>
  <si>
    <t>4.23.</t>
  </si>
  <si>
    <t>04.10.002</t>
  </si>
  <si>
    <t>Эхо-кардиография</t>
  </si>
  <si>
    <t>4.1. Эндоскопические  методы  исследования</t>
  </si>
  <si>
    <t>4.1.1.</t>
  </si>
  <si>
    <t>12.09.001</t>
  </si>
  <si>
    <t>Фиброгастроскопия без определения кислотности</t>
  </si>
  <si>
    <t>4.1.2.</t>
  </si>
  <si>
    <t>Фиброгастроскопия с определением кислотности</t>
  </si>
  <si>
    <t>4.1.3.</t>
  </si>
  <si>
    <t>03.18.001</t>
  </si>
  <si>
    <t>Колоноскопия</t>
  </si>
  <si>
    <t>4.1.4.</t>
  </si>
  <si>
    <t>Колоноскопия (осмотр до селезёночного угла)</t>
  </si>
  <si>
    <t>4.1.5.</t>
  </si>
  <si>
    <t>09.16.002</t>
  </si>
  <si>
    <t>Исследование уровня кислотности желудочного содержимого (свободной и связанной соляной кислоты и общей кислотности)</t>
  </si>
  <si>
    <t>4.1.6.</t>
  </si>
  <si>
    <t>03.09.001</t>
  </si>
  <si>
    <t>Бронхоскопия</t>
  </si>
  <si>
    <t>4.1.7.</t>
  </si>
  <si>
    <t>03.19.002</t>
  </si>
  <si>
    <t>Ректороманоскопия</t>
  </si>
  <si>
    <t>4.1.8.</t>
  </si>
  <si>
    <t>03.09.000.01</t>
  </si>
  <si>
    <t>Экспресс-диагностика хеликобактериоза дыхательным методом</t>
  </si>
  <si>
    <t>4.1.9.</t>
  </si>
  <si>
    <t>11.16.002.02</t>
  </si>
  <si>
    <t>Уреазный тест по содержанию Helicobacter Pylori в биоптатах полученных при фиброгастроскопии</t>
  </si>
  <si>
    <t>5. Ультразвуковые  методы  исследования</t>
  </si>
  <si>
    <t>5.1.</t>
  </si>
  <si>
    <t>УЗИ 1 единица</t>
  </si>
  <si>
    <t>5.2.</t>
  </si>
  <si>
    <t>04.14.001</t>
  </si>
  <si>
    <t>Ультразвуковое исследование печени + желчного пузыря 2 ед.</t>
  </si>
  <si>
    <t>5.3.</t>
  </si>
  <si>
    <t>04.22.001</t>
  </si>
  <si>
    <t>Ультразвуковое исследование щитовидной железы с лимфатическими узлами</t>
  </si>
  <si>
    <t>5.4.</t>
  </si>
  <si>
    <t>04.15.001</t>
  </si>
  <si>
    <t>Ультразвуковое исследование поджелудочной железы</t>
  </si>
  <si>
    <t>5.5.</t>
  </si>
  <si>
    <t>04.06.001</t>
  </si>
  <si>
    <t>Ультразвуковое исследование селезенки</t>
  </si>
  <si>
    <t>5.6.</t>
  </si>
  <si>
    <t>04.28.001</t>
  </si>
  <si>
    <t>04.21.001</t>
  </si>
  <si>
    <t>5.9.</t>
  </si>
  <si>
    <t>04.28.002</t>
  </si>
  <si>
    <t>Ультразвуковое исследование мочевого пузыря</t>
  </si>
  <si>
    <t>5.10.</t>
  </si>
  <si>
    <t>04.20.001</t>
  </si>
  <si>
    <t>5.11.</t>
  </si>
  <si>
    <t>УЗИ печени+желчн.пузыря+поджелудочной железы , 4 ед.</t>
  </si>
  <si>
    <t>5.12.</t>
  </si>
  <si>
    <t>УЗИ печени+желчн.пузыря+поджелудочной. железы + почки 6 ед.</t>
  </si>
  <si>
    <t>5.13.</t>
  </si>
  <si>
    <t>УЗИ мочевого пузыря + матки 4 ед.</t>
  </si>
  <si>
    <t>5.14.</t>
  </si>
  <si>
    <t>5.15.</t>
  </si>
  <si>
    <t>04.20.002</t>
  </si>
  <si>
    <t>Ультразвуковое исследование молочных желез с путями лимфооттока</t>
  </si>
  <si>
    <t>5.16.</t>
  </si>
  <si>
    <t>04.22.003</t>
  </si>
  <si>
    <t>Ультразвуковое исследование слюнных желез</t>
  </si>
  <si>
    <t>5.17.</t>
  </si>
  <si>
    <t>04.19.001</t>
  </si>
  <si>
    <t>Трансректальное УЗИ предстательной железы,  4ед</t>
  </si>
  <si>
    <t>5.18.</t>
  </si>
  <si>
    <t>Трансвагинальное УЗИ , 4 ед.</t>
  </si>
  <si>
    <t>5.19.</t>
  </si>
  <si>
    <t>04.21.002</t>
  </si>
  <si>
    <t>Ультразвуковое исследование мошонки (яички, придатки)</t>
  </si>
  <si>
    <t>5.20.</t>
  </si>
  <si>
    <t>04.06.002</t>
  </si>
  <si>
    <t>Ультразвуковое исследование лимфоузлов</t>
  </si>
  <si>
    <t>5.21.</t>
  </si>
  <si>
    <t>04.01.001</t>
  </si>
  <si>
    <t>Ультразвуковое исследование мягких тканей</t>
  </si>
  <si>
    <t>5.22.</t>
  </si>
  <si>
    <t>6.1.1.</t>
  </si>
  <si>
    <t>09.19.001</t>
  </si>
  <si>
    <t>Микроскопическое исследование препаратов кала (полный анализ кала)</t>
  </si>
  <si>
    <t>6.1.2.</t>
  </si>
  <si>
    <t>26.19.011</t>
  </si>
  <si>
    <t>Микроскопическое исследование кала на яйца и личинки гельминтов</t>
  </si>
  <si>
    <t>6.1.3.</t>
  </si>
  <si>
    <t>09.19.002</t>
  </si>
  <si>
    <t>Исследование кала на скрытую кровь</t>
  </si>
  <si>
    <t>6.1.4.</t>
  </si>
  <si>
    <t>6.1.5.</t>
  </si>
  <si>
    <t>09.28.011</t>
  </si>
  <si>
    <t>Исследование уровня глюкозы в моче</t>
  </si>
  <si>
    <t>6.1.6.</t>
  </si>
  <si>
    <t>09.28 029</t>
  </si>
  <si>
    <t>Определение альфа-амилазы в моче (диастаза мочи)</t>
  </si>
  <si>
    <t>6.1.7.</t>
  </si>
  <si>
    <t>09.09.001</t>
  </si>
  <si>
    <t>Анализ мокроты+ВК на туберкулез</t>
  </si>
  <si>
    <t>6.1.9.</t>
  </si>
  <si>
    <t>12.05.001</t>
  </si>
  <si>
    <t>Неполный анализ крови</t>
  </si>
  <si>
    <t>6.1.10.</t>
  </si>
  <si>
    <t>12.06.011</t>
  </si>
  <si>
    <t>Реакция Вассермана (RW)</t>
  </si>
  <si>
    <t>6.1.11.</t>
  </si>
  <si>
    <t>09.21.005</t>
  </si>
  <si>
    <t>Микроскопическое исследование осадка секрета простаты</t>
  </si>
  <si>
    <t>6.1.14.</t>
  </si>
  <si>
    <t>Соотношение лейкоцитов в крови (подсчет формулы крови) (лейкоцитарная формула)</t>
  </si>
  <si>
    <t>6.1.15.</t>
  </si>
  <si>
    <t>09.28.008</t>
  </si>
  <si>
    <t>Исследование уровня порфиринов и их производных в моче (корпорфирин в моче)</t>
  </si>
  <si>
    <t>6.1.16.</t>
  </si>
  <si>
    <t>08.05.008</t>
  </si>
  <si>
    <t>Исследование уровня ретикулоцитов в крови</t>
  </si>
  <si>
    <t>6.1.17.</t>
  </si>
  <si>
    <t>6.1.20.</t>
  </si>
  <si>
    <t>26.01.025</t>
  </si>
  <si>
    <t>Микологическое   исследование   соскобов   с   кожи   и   ногтевых   пластинок   на дерматофиты (Dermatophyton) (исследование чешуек на грибки)</t>
  </si>
  <si>
    <t>6.1.21.</t>
  </si>
  <si>
    <t>08.05.005</t>
  </si>
  <si>
    <t>Исследование уровня тромбоцитов в крови</t>
  </si>
  <si>
    <t>6.1.22.</t>
  </si>
  <si>
    <t>08.05.003</t>
  </si>
  <si>
    <t>Исследование уровня эритроцитов в крови</t>
  </si>
  <si>
    <t>6.1.23.</t>
  </si>
  <si>
    <t>09.28.020</t>
  </si>
  <si>
    <t>6.1.24.</t>
  </si>
  <si>
    <t>09.28.022</t>
  </si>
  <si>
    <t>Анализ  мочи  по  Зимницкому</t>
  </si>
  <si>
    <t>6.2.1.</t>
  </si>
  <si>
    <t>09.05.041</t>
  </si>
  <si>
    <t>Трансаминазы крови</t>
  </si>
  <si>
    <t>6.2.3.</t>
  </si>
  <si>
    <t>09.05.021</t>
  </si>
  <si>
    <t>Исследование уровня общего билирубина в крови</t>
  </si>
  <si>
    <t>6.2.4.</t>
  </si>
  <si>
    <t>6.2.5.</t>
  </si>
  <si>
    <t>09.05.027</t>
  </si>
  <si>
    <t>Исследование уровня липопротеинов в крови (бета-липротеиды)</t>
  </si>
  <si>
    <t>6.2.6.</t>
  </si>
  <si>
    <t>09.05.107</t>
  </si>
  <si>
    <t>Исследование тимоловой и сулемовой проб в сыворотке крови</t>
  </si>
  <si>
    <t>6.2.7.</t>
  </si>
  <si>
    <t>12.05.027</t>
  </si>
  <si>
    <t>Определение протромбинового (тромбопластинового) времени в крови или в плазме</t>
  </si>
  <si>
    <t>6.2.8.</t>
  </si>
  <si>
    <t>09.05.013</t>
  </si>
  <si>
    <t>Ревмопробы крови</t>
  </si>
  <si>
    <t>6.2.9.</t>
  </si>
  <si>
    <t>6.2.10.</t>
  </si>
  <si>
    <t>09.05.019</t>
  </si>
  <si>
    <t>6.2.12.</t>
  </si>
  <si>
    <t>12.28.002</t>
  </si>
  <si>
    <t>Исследование функции нефронов (клиренс) (проба Реберга)</t>
  </si>
  <si>
    <t>6.2.13.</t>
  </si>
  <si>
    <t>09.05.046</t>
  </si>
  <si>
    <t>Исследование уровня щелочной фосфатазы в крови</t>
  </si>
  <si>
    <t>6.2.14.</t>
  </si>
  <si>
    <t>09 05 017</t>
  </si>
  <si>
    <t>Исследование уровня мочевины в крови</t>
  </si>
  <si>
    <t>6.2.15.</t>
  </si>
  <si>
    <t>09.05.010</t>
  </si>
  <si>
    <t>Исследование уровня общего белка в крови</t>
  </si>
  <si>
    <t>6.2.16.</t>
  </si>
  <si>
    <t>Анализ крови на базофильн.зернистость</t>
  </si>
  <si>
    <t>6.2.17.</t>
  </si>
  <si>
    <t>09.05.050</t>
  </si>
  <si>
    <t>Исследование уровня фибриногена в крови</t>
  </si>
  <si>
    <t>6.2.18.</t>
  </si>
  <si>
    <t>09.05.108</t>
  </si>
  <si>
    <t>Исследование серомукоида в сыворотке крови</t>
  </si>
  <si>
    <t>6.2.19.</t>
  </si>
  <si>
    <t>12.05.011</t>
  </si>
  <si>
    <t>Исследование железосвязывающей способности сыворотки</t>
  </si>
  <si>
    <t>6.2.20.</t>
  </si>
  <si>
    <t>09.05.007</t>
  </si>
  <si>
    <t>Исследование уровня железа сыворотки крови</t>
  </si>
  <si>
    <t>6.2.21.</t>
  </si>
  <si>
    <t>09.05.009</t>
  </si>
  <si>
    <t>Определение концентрации С-пептида в сыворотке крови (С-реактивный белок)</t>
  </si>
  <si>
    <t>6.2.22.</t>
  </si>
  <si>
    <t>12 06 019</t>
  </si>
  <si>
    <t>Исследование ревматоидных факторов</t>
  </si>
  <si>
    <t>6.2.23.</t>
  </si>
  <si>
    <t>09.05.032</t>
  </si>
  <si>
    <t>Исследование уровня общего кальция в крови</t>
  </si>
  <si>
    <t>6.2.24.</t>
  </si>
  <si>
    <t>09.05.045</t>
  </si>
  <si>
    <t>Исследование уровня амилазы в крови</t>
  </si>
  <si>
    <t>6.2.25.</t>
  </si>
  <si>
    <t>09.05.018</t>
  </si>
  <si>
    <t>Исследование уровня мочевой кислоты в крови</t>
  </si>
  <si>
    <t>6.2.26.</t>
  </si>
  <si>
    <t>09.05.033</t>
  </si>
  <si>
    <t>Исследование уровня неорганического фосфора в крови</t>
  </si>
  <si>
    <t>6.2.27.</t>
  </si>
  <si>
    <t>Определение глюкозы в крови аппаратом Глюкометр (эндокринолог)</t>
  </si>
  <si>
    <t>6.2.28.</t>
  </si>
  <si>
    <t>Определение столбнячного антоксина в сыворотке крови</t>
  </si>
  <si>
    <t>6.2.30.</t>
  </si>
  <si>
    <t>09.05 004</t>
  </si>
  <si>
    <t>Исследование уровня альфа-липопротеинов (высокой плотности) в крови (альфа-холестерин)</t>
  </si>
  <si>
    <t>6.2.31.</t>
  </si>
  <si>
    <t>09.05.025</t>
  </si>
  <si>
    <t>Триглицириды в крови</t>
  </si>
  <si>
    <t>6.2.32.</t>
  </si>
  <si>
    <t>09.05.011</t>
  </si>
  <si>
    <t>Исследование уровня альбумина в крови</t>
  </si>
  <si>
    <t>6.2.34.</t>
  </si>
  <si>
    <t>09.05.028</t>
  </si>
  <si>
    <t>Исследование уровня липопротеидов низкой плотности</t>
  </si>
  <si>
    <t>6.2.35.</t>
  </si>
  <si>
    <t>09 19.012</t>
  </si>
  <si>
    <t>Исследование кала на простейшие (анализ кала на энтеробиоз)</t>
  </si>
  <si>
    <t>6.2.36.</t>
  </si>
  <si>
    <t>Формоловая проба крови</t>
  </si>
  <si>
    <t>6.2.37.</t>
  </si>
  <si>
    <t>09.05.003</t>
  </si>
  <si>
    <t>Исследование уровня общего гемоглобина в крови</t>
  </si>
  <si>
    <t>6.2.38.</t>
  </si>
  <si>
    <t>08.05.004</t>
  </si>
  <si>
    <t>Исследование уровня лейкоцитов в крови</t>
  </si>
  <si>
    <t>6.2.39.</t>
  </si>
  <si>
    <t>Исследование отделяемого прямой кишки</t>
  </si>
  <si>
    <t>6.2.39.1.</t>
  </si>
  <si>
    <t>09.05.084</t>
  </si>
  <si>
    <t>Исследование уровня гликированного гемоглобина в крови</t>
  </si>
  <si>
    <t>6.2.40.</t>
  </si>
  <si>
    <t>09.05.006</t>
  </si>
  <si>
    <t>Исследование уровня миоглобина в крови</t>
  </si>
  <si>
    <t>6.2.41.</t>
  </si>
  <si>
    <t>09.05.178</t>
  </si>
  <si>
    <t>Исследование уровня липазы в сыворотке крови</t>
  </si>
  <si>
    <t>6.2.43.</t>
  </si>
  <si>
    <t>09.05.039</t>
  </si>
  <si>
    <t>Исследование уровня лактатдегидрогеназы в крови</t>
  </si>
  <si>
    <t>6.2.44.</t>
  </si>
  <si>
    <t>09.05.000</t>
  </si>
  <si>
    <t>6.2.45.</t>
  </si>
  <si>
    <t>09.05.043</t>
  </si>
  <si>
    <t>Исследование уровня креатинкиназы в крови</t>
  </si>
  <si>
    <t>6.2.46.</t>
  </si>
  <si>
    <t>12.06.015</t>
  </si>
  <si>
    <t>Определение антистрептолизина-О</t>
  </si>
  <si>
    <t>6.2.47.</t>
  </si>
  <si>
    <t>09.07.004</t>
  </si>
  <si>
    <t>Микроскопическое исследование назального секрета на лейкоциты и эозинофилы</t>
  </si>
  <si>
    <t>6.2.48.</t>
  </si>
  <si>
    <t>09.28.003.01</t>
  </si>
  <si>
    <t>Определение белка в моче (Микроальбумин в моче-экспресс-тест)</t>
  </si>
  <si>
    <t>6.2.49.</t>
  </si>
  <si>
    <t>09.05.044</t>
  </si>
  <si>
    <t>Исследование уровня гамма-глютамилтрансферазы (ГГТ) в крови</t>
  </si>
  <si>
    <t>6.2.50.</t>
  </si>
  <si>
    <t>09.05.064</t>
  </si>
  <si>
    <t>Исследование уровня свободного тироксина сыворотки (Т-4) крови</t>
  </si>
  <si>
    <t>6.2.51.</t>
  </si>
  <si>
    <t>09.05.135</t>
  </si>
  <si>
    <t>Исследование уровня простатспецифического антигена</t>
  </si>
  <si>
    <t>6.2.52.</t>
  </si>
  <si>
    <t>09.05.065</t>
  </si>
  <si>
    <t>Исследование уровня тиреотропина плазмы крови</t>
  </si>
  <si>
    <t>6.2.53.</t>
  </si>
  <si>
    <t>12.06.031</t>
  </si>
  <si>
    <t>Исследование антител к гормонам щитовидной железы</t>
  </si>
  <si>
    <t>6.2.54.</t>
  </si>
  <si>
    <t>03.027.17</t>
  </si>
  <si>
    <t>Комплекс исследований для диагностики рака яичников</t>
  </si>
  <si>
    <t>6.2.55.</t>
  </si>
  <si>
    <t>03.027.23</t>
  </si>
  <si>
    <t>Комплекс исследований для диагностики распространенности опухолевого процесса</t>
  </si>
  <si>
    <t>6.2.56.</t>
  </si>
  <si>
    <t>03.002.04</t>
  </si>
  <si>
    <t>Комплекс исследований для выявления аллергена</t>
  </si>
  <si>
    <t>6.2.57.</t>
  </si>
  <si>
    <t>09.05.077</t>
  </si>
  <si>
    <t>Исследование уровня ферритина в крови</t>
  </si>
  <si>
    <t>6.2.58.</t>
  </si>
  <si>
    <t>09.05.136</t>
  </si>
  <si>
    <t>Исследование уровня лютеинизирующего гормона в сыворотке крови</t>
  </si>
  <si>
    <t>6.2.59.</t>
  </si>
  <si>
    <t>09.05.088</t>
  </si>
  <si>
    <t>Исследование уровня пролактина в крови</t>
  </si>
  <si>
    <t>6.2.60.</t>
  </si>
  <si>
    <t>09.05.137</t>
  </si>
  <si>
    <t>Исследование уровня фолликулостимулирующего гормона в сыворотке крови</t>
  </si>
  <si>
    <t>6.2.61.</t>
  </si>
  <si>
    <t>26.06.032</t>
  </si>
  <si>
    <t>Определение антител к Giardia lamblia</t>
  </si>
  <si>
    <t>6.2.62.</t>
  </si>
  <si>
    <t>26.06.062</t>
  </si>
  <si>
    <t>Определение антител к Opistorchis felineus</t>
  </si>
  <si>
    <t>6.2.64.</t>
  </si>
  <si>
    <t>09.05.062</t>
  </si>
  <si>
    <t>6.2.65.</t>
  </si>
  <si>
    <t>09.05.071</t>
  </si>
  <si>
    <t>Исследование уровня гормонов коры надпочечников в крови</t>
  </si>
  <si>
    <t>6.2.66.</t>
  </si>
  <si>
    <t>09.05.121</t>
  </si>
  <si>
    <t>Исследование уровня тиреоглобулина в крови</t>
  </si>
  <si>
    <t>6.2.67.</t>
  </si>
  <si>
    <t>09.05.130</t>
  </si>
  <si>
    <t>Исследование уровня протеина С в крови</t>
  </si>
  <si>
    <t>6.2.68.</t>
  </si>
  <si>
    <t>09.05.140</t>
  </si>
  <si>
    <t>Исследование уровня общего кортизола в крови</t>
  </si>
  <si>
    <t>6.2.69.</t>
  </si>
  <si>
    <t>09.05.159</t>
  </si>
  <si>
    <t>Исследование уровня общего эстрадиола в крови</t>
  </si>
  <si>
    <t>6.2.70.</t>
  </si>
  <si>
    <t>26.06.080</t>
  </si>
  <si>
    <t>Определение антител к Toxocara canis</t>
  </si>
  <si>
    <t>6.2.71.</t>
  </si>
  <si>
    <t>09.05.079</t>
  </si>
  <si>
    <t>Исследование уровня общего тестостерона в крови</t>
  </si>
  <si>
    <t>6.2.72.</t>
  </si>
  <si>
    <t>12.05.014</t>
  </si>
  <si>
    <t>Исследование     времени     свертывания     нестабилизированной     крови     или рекальцификации плазмы неактвированное</t>
  </si>
  <si>
    <t>6.2.73.</t>
  </si>
  <si>
    <t>12.05.015</t>
  </si>
  <si>
    <t>Исследование времени кровотечения</t>
  </si>
  <si>
    <t>7.1.</t>
  </si>
  <si>
    <t>17.13.001</t>
  </si>
  <si>
    <t>04.035.02</t>
  </si>
  <si>
    <t>Профилактический прием (осмотр) врача-психиатра</t>
  </si>
  <si>
    <t>04.036.02</t>
  </si>
  <si>
    <t>Профилактический прием (осмотр) врача-нарколога</t>
  </si>
  <si>
    <t>2.5.</t>
  </si>
  <si>
    <t>Итого  медосмотр ( лиц до 40 лет) :</t>
  </si>
  <si>
    <t>Итого  медосмотр ( лиц старше 40 лет) :</t>
  </si>
  <si>
    <t>Итого  медосмотр  с  флюорографией (лиц до 40 лет) :</t>
  </si>
  <si>
    <t>Итого медосмотр с флюорографией (лиц старше 40 лет):</t>
  </si>
  <si>
    <t>Введение противодифтерийной прививки (подкожная  инъекция )</t>
  </si>
  <si>
    <t>Итого  медосмотр с  флюорографией и  противодифтерийной  прививкой(лиц до 40 лет):</t>
  </si>
  <si>
    <t>Итого  медосмотр с  флюорографией и противо-дифтерийной  прививкой(лиц старше 40 лет):</t>
  </si>
  <si>
    <t>2.6.</t>
  </si>
  <si>
    <t>Медосмотр  приема на  работу , учебу  женщин</t>
  </si>
  <si>
    <t>Итого  медосмотр с  флюорографией и противодифтерийной  прививкой(лиц до 40 лет):</t>
  </si>
  <si>
    <t>Бактериологическое исследование крови на тифо-паратифозные микроорганизмы (Salmonella typhi) (РПГА - реакция прямой гемаглютизации)</t>
  </si>
  <si>
    <t>8а</t>
  </si>
  <si>
    <t>Коронки металлокерамической  с плечевой массой</t>
  </si>
  <si>
    <t>Коронки телескопической штампованной</t>
  </si>
  <si>
    <t>Зуба металлоакрилового (на штамповано-паянном каркасе)</t>
  </si>
  <si>
    <t>14а</t>
  </si>
  <si>
    <t>Зуба металлоакрилового (на цельнолитом каркасе)</t>
  </si>
  <si>
    <t>Установка армирующей  сетки</t>
  </si>
  <si>
    <t>Перебазировка одной пластмассовой коронки</t>
  </si>
  <si>
    <t>Снятие оттиска С силиконом</t>
  </si>
  <si>
    <t>Снятие оттиска А силиконом</t>
  </si>
  <si>
    <t>Ретракция десны одного зуба</t>
  </si>
  <si>
    <t xml:space="preserve">               на  изготовление протезов  с  защитным  покрытием  </t>
  </si>
  <si>
    <t>Наименование  изделия</t>
  </si>
  <si>
    <t>Цена, руб.</t>
  </si>
  <si>
    <t>1. Защитное  покрытие NiT</t>
  </si>
  <si>
    <t>(нитрид  титана)</t>
  </si>
  <si>
    <t>Стальная коронка, фасетка,зуб</t>
  </si>
  <si>
    <t xml:space="preserve">    Кламмер  литой</t>
  </si>
  <si>
    <t xml:space="preserve">    Кламмер  гнутый</t>
  </si>
  <si>
    <t xml:space="preserve">    Бюгельный  протез</t>
  </si>
  <si>
    <t>2. Защитное покрытие NiC</t>
  </si>
  <si>
    <t>( нитрид  циркония )</t>
  </si>
  <si>
    <t>3. "Адгезионным металлическим</t>
  </si>
  <si>
    <t>подслоем (микроперлы)</t>
  </si>
  <si>
    <t>коронка, фасетка,зуб литой</t>
  </si>
  <si>
    <t>Код  по классификатору</t>
  </si>
  <si>
    <t xml:space="preserve">Виды работ          </t>
  </si>
  <si>
    <t>Стоимость</t>
  </si>
  <si>
    <t>руб</t>
  </si>
  <si>
    <t xml:space="preserve">Общие виды работ      </t>
  </si>
  <si>
    <t>Осмотр (без  проведения лечебно -</t>
  </si>
  <si>
    <t xml:space="preserve">диагностических мероприятий)    </t>
  </si>
  <si>
    <t>Консультация специалиста (осмотр,</t>
  </si>
  <si>
    <t>сбор     анамнеза,     оформление</t>
  </si>
  <si>
    <t>документации,         подключение</t>
  </si>
  <si>
    <t>дополнительных     лечебных     и</t>
  </si>
  <si>
    <t>диагностических         процедур,</t>
  </si>
  <si>
    <t xml:space="preserve">консультативное заключение)     </t>
  </si>
  <si>
    <t>Обследование   стоматологического</t>
  </si>
  <si>
    <t>статуса    первичного    больного</t>
  </si>
  <si>
    <t>(осмотр,      сбор      анамнеза,</t>
  </si>
  <si>
    <t>заполнение зубной        формулы,</t>
  </si>
  <si>
    <t>определение индексов   КПУ,   кп,</t>
  </si>
  <si>
    <t>КПУкп,   ИГ,    ПМА,    состояния</t>
  </si>
  <si>
    <t>прикуса,    степени    активности</t>
  </si>
  <si>
    <t xml:space="preserve">кариеса)                        </t>
  </si>
  <si>
    <t>Оформление эпикриза    в    карте</t>
  </si>
  <si>
    <t>диспансерного    больного    (при</t>
  </si>
  <si>
    <t xml:space="preserve">взятии на Д учет и годовой)     </t>
  </si>
  <si>
    <t>Оформление выписки из медицинской</t>
  </si>
  <si>
    <t>карты стоматологического больного</t>
  </si>
  <si>
    <t>Помощь при             неотложных</t>
  </si>
  <si>
    <t>стоматологических      состояниях</t>
  </si>
  <si>
    <t xml:space="preserve">(включая осмотр)                </t>
  </si>
  <si>
    <t xml:space="preserve">Определение индекса             </t>
  </si>
  <si>
    <t>Витальное окрашивание  кариозного</t>
  </si>
  <si>
    <t xml:space="preserve">пятна                           </t>
  </si>
  <si>
    <t xml:space="preserve">Одонтометрия 1 зуба             </t>
  </si>
  <si>
    <t>Обезболивание (плюсуется к  видам</t>
  </si>
  <si>
    <t xml:space="preserve">работ):                         </t>
  </si>
  <si>
    <t xml:space="preserve">Анестезия аппликационная        </t>
  </si>
  <si>
    <t>Анестезия           внутриротовая</t>
  </si>
  <si>
    <t>(инфильтрационная, проводниковая,</t>
  </si>
  <si>
    <t xml:space="preserve">внутрипульпарная,               </t>
  </si>
  <si>
    <t xml:space="preserve">интралигаментарная)             </t>
  </si>
  <si>
    <t xml:space="preserve">Внеротовая анестезия (блокада)  </t>
  </si>
  <si>
    <t xml:space="preserve">Премедикация с учётом инъекции                     </t>
  </si>
  <si>
    <t>Ультразвуковая обработка   тканей</t>
  </si>
  <si>
    <t xml:space="preserve">(1 сеанс)                       </t>
  </si>
  <si>
    <t>Аппликация         лекарственного</t>
  </si>
  <si>
    <t>препарата на  слизистую  оболочку</t>
  </si>
  <si>
    <t xml:space="preserve">полости рта (1 сеанс)           </t>
  </si>
  <si>
    <t>Диатермокоагуляция         одного</t>
  </si>
  <si>
    <t>десневого  сосочка,   содержимого</t>
  </si>
  <si>
    <t xml:space="preserve">одного канала                   </t>
  </si>
  <si>
    <t xml:space="preserve">Снятие пломбы                    </t>
  </si>
  <si>
    <t>Трепанация зуба,    искусственной</t>
  </si>
  <si>
    <t xml:space="preserve">коронки                         </t>
  </si>
  <si>
    <t xml:space="preserve">Электрометрия одной фиссуры     </t>
  </si>
  <si>
    <t>Определение       кариесогенности</t>
  </si>
  <si>
    <t xml:space="preserve">зубного налета (окрашивание)    </t>
  </si>
  <si>
    <t xml:space="preserve">Обучение гигиене полости рта    </t>
  </si>
  <si>
    <t>Обучение, санитарное просвещение,</t>
  </si>
  <si>
    <t>консультация              матери,</t>
  </si>
  <si>
    <t xml:space="preserve">сопровождающих лиц              </t>
  </si>
  <si>
    <t>Проведение       профессиональной</t>
  </si>
  <si>
    <t>гигиены одного зуба (снятие над-,</t>
  </si>
  <si>
    <t>поддесневого    зубного    камня,</t>
  </si>
  <si>
    <t xml:space="preserve">шлифовка, полировка)            </t>
  </si>
  <si>
    <t>гигиены     одного    зуба    при</t>
  </si>
  <si>
    <t>заболеваниях  пародонта   (снятие</t>
  </si>
  <si>
    <t>над-, поддесневого зубного камня,</t>
  </si>
  <si>
    <t xml:space="preserve">шлифовка, полировка)             </t>
  </si>
  <si>
    <t>Местное                применение</t>
  </si>
  <si>
    <t>реминерализующих                и</t>
  </si>
  <si>
    <t>фторосодержащих препаратов (1 - 4</t>
  </si>
  <si>
    <t xml:space="preserve">зубов)                          </t>
  </si>
  <si>
    <t>Покрытие зубов         фторлаком,</t>
  </si>
  <si>
    <t xml:space="preserve">фторгелем                       </t>
  </si>
  <si>
    <t>Полоскание реминерализующими  или</t>
  </si>
  <si>
    <t>фторсодержащими препаратами    (1</t>
  </si>
  <si>
    <t xml:space="preserve">сеанс)                          </t>
  </si>
  <si>
    <t>Взятие материала на исследование</t>
  </si>
  <si>
    <t>Депофорез одного корневого канала</t>
  </si>
  <si>
    <t>Чтение одной           дентальной</t>
  </si>
  <si>
    <t xml:space="preserve">рентгенограммы                   </t>
  </si>
  <si>
    <t>Виды работ   на   терапевтическом</t>
  </si>
  <si>
    <t xml:space="preserve">приеме                          </t>
  </si>
  <si>
    <t>Кариес и   некариозные  поражения</t>
  </si>
  <si>
    <t xml:space="preserve">твердых тканей зубов            </t>
  </si>
  <si>
    <t>Расшлифовка одной        фиссуры,</t>
  </si>
  <si>
    <t>сошлифовка некротических масс при</t>
  </si>
  <si>
    <t>кариесе  в  стадии  пятна  одного</t>
  </si>
  <si>
    <t xml:space="preserve">зуба                            </t>
  </si>
  <si>
    <t>Закрытие 1  фиссуры герметиком из</t>
  </si>
  <si>
    <t xml:space="preserve">химиоотверждаемого композита    </t>
  </si>
  <si>
    <t>Закрытие одной фиссуры герметиком</t>
  </si>
  <si>
    <t xml:space="preserve">из светоотверждаемого композита </t>
  </si>
  <si>
    <t xml:space="preserve">Лечение заболеваний твердых тканей </t>
  </si>
  <si>
    <t>с использованием цемента</t>
  </si>
  <si>
    <t>Наложение одной пломбы из цемента</t>
  </si>
  <si>
    <t>при поверхностном    и    среднем</t>
  </si>
  <si>
    <t>кариесе I и V класса  по   Блеку,</t>
  </si>
  <si>
    <t xml:space="preserve">кариес цемента корня            </t>
  </si>
  <si>
    <t>при   поверхностном   и   среднем</t>
  </si>
  <si>
    <t>кариесе II и III класса по Блеку</t>
  </si>
  <si>
    <t xml:space="preserve">кариесе IV класса по Блеку      </t>
  </si>
  <si>
    <t>Лечение заболеваний твердых тканей зубов</t>
  </si>
  <si>
    <t>с использованием материалов химического отверждения</t>
  </si>
  <si>
    <t>Наложение одной     пломбы     из</t>
  </si>
  <si>
    <t>композитов  химического отверждения</t>
  </si>
  <si>
    <t>при  поверхностном и среднем кариесе</t>
  </si>
  <si>
    <t xml:space="preserve"> I и  V  класса  по Блеку             </t>
  </si>
  <si>
    <t xml:space="preserve"> II и  III  класса  по Блеку             </t>
  </si>
  <si>
    <t xml:space="preserve"> IV класса  по Блеку             </t>
  </si>
  <si>
    <t>Наложение лечебной прокладки  при</t>
  </si>
  <si>
    <t xml:space="preserve">глубоком кариесе                </t>
  </si>
  <si>
    <t>Отбеливание коронки    зуба    (1</t>
  </si>
  <si>
    <t xml:space="preserve">Лечение   заболеваний  твердых   тканей   зубов    с  </t>
  </si>
  <si>
    <t xml:space="preserve">использованием фотополимеров                          </t>
  </si>
  <si>
    <t>Наложение одной    пломбы     при</t>
  </si>
  <si>
    <t>поверхностном и среднем кариесе I</t>
  </si>
  <si>
    <t>и  V  класса  по  Блеку,  кариесе</t>
  </si>
  <si>
    <t>цемента корня (линейная техника)</t>
  </si>
  <si>
    <t>Наложение одной     пломбы    при</t>
  </si>
  <si>
    <t>цемента корня (сэндвич - техника)</t>
  </si>
  <si>
    <t>поверхностном  и  среднем кариесе</t>
  </si>
  <si>
    <t>II  и   III   класса   по   Блеку</t>
  </si>
  <si>
    <t xml:space="preserve">(линейная техника)              </t>
  </si>
  <si>
    <t>поверхностном и  среднем  кариесе</t>
  </si>
  <si>
    <t>II и III класса по Блеку (сэндвич</t>
  </si>
  <si>
    <t xml:space="preserve">- техника)                       </t>
  </si>
  <si>
    <t>IV  класса  по  Блеку   (линейная</t>
  </si>
  <si>
    <t xml:space="preserve">техника)                        </t>
  </si>
  <si>
    <t>IV  класса  по  Блеку  (сэндвич -</t>
  </si>
  <si>
    <t>Лечение с  применением   пина   в</t>
  </si>
  <si>
    <t>зависимости        от        вида</t>
  </si>
  <si>
    <t>полости (суммируется  с  основным</t>
  </si>
  <si>
    <t xml:space="preserve">видом работ)                    </t>
  </si>
  <si>
    <t>Восстановление цвета и формы зуба</t>
  </si>
  <si>
    <t>при    некариозных     поражениях</t>
  </si>
  <si>
    <t>твердых   тканей  зубов  (эрозия,</t>
  </si>
  <si>
    <t xml:space="preserve">клиновидный дефект, гипоплазия) </t>
  </si>
  <si>
    <t xml:space="preserve">Восстановление цвета эмали      </t>
  </si>
  <si>
    <t>Восстановление формы   зуба   при</t>
  </si>
  <si>
    <t>отсутствии  твердых тканей до 1/2</t>
  </si>
  <si>
    <t xml:space="preserve">коронки зуба                    </t>
  </si>
  <si>
    <t>полном  отсутствии  коронки  зуба</t>
  </si>
  <si>
    <t>(включена  работа  по  подготовке</t>
  </si>
  <si>
    <t>корневого канала    для    рамки,</t>
  </si>
  <si>
    <t xml:space="preserve">поста)                          </t>
  </si>
  <si>
    <t>Реставрация зубных   рядов:    за</t>
  </si>
  <si>
    <t xml:space="preserve">каждый зуб (тремы, диастемы)    </t>
  </si>
  <si>
    <t>Реставрация при        врожденных</t>
  </si>
  <si>
    <t xml:space="preserve">аномалиях формы зуба            </t>
  </si>
  <si>
    <t>Полировка пломбы из композита при</t>
  </si>
  <si>
    <t>лечении кариозных полостей I, II,</t>
  </si>
  <si>
    <t xml:space="preserve">III, V класса по Блеку          </t>
  </si>
  <si>
    <t>Полировка пломбы              при</t>
  </si>
  <si>
    <t>реставрационных   работах  и  при</t>
  </si>
  <si>
    <t>лечении  кариозных  полостей   IV</t>
  </si>
  <si>
    <t xml:space="preserve">класса по Блеку                 </t>
  </si>
  <si>
    <t>Изготовление винира</t>
  </si>
  <si>
    <t>Депульпирование зубов перед протезированием с применением пломбы из стиона с обезболиванием:</t>
  </si>
  <si>
    <t>а)Однокорневой зуб</t>
  </si>
  <si>
    <t xml:space="preserve">в)Двухкорневой зуб </t>
  </si>
  <si>
    <t xml:space="preserve">д)Трёхкорневой зуб </t>
  </si>
  <si>
    <t xml:space="preserve">Эндодонтические виды работ       </t>
  </si>
  <si>
    <t>Фиксация поста в корневом канале</t>
  </si>
  <si>
    <t>Лечение пульпита    ампутационным</t>
  </si>
  <si>
    <t xml:space="preserve">методом без наложения пломбы    </t>
  </si>
  <si>
    <t>Лечение периодонтита импрегнационным</t>
  </si>
  <si>
    <t xml:space="preserve">методом (без наложения пломбы)                </t>
  </si>
  <si>
    <t>Лечение одного хорошо проходимого</t>
  </si>
  <si>
    <t>корневого  канала  без применения</t>
  </si>
  <si>
    <t xml:space="preserve">средств резорбции               </t>
  </si>
  <si>
    <t>Лечение одного корневого канала с</t>
  </si>
  <si>
    <t>применением средств механического</t>
  </si>
  <si>
    <t xml:space="preserve">и химического расширения        </t>
  </si>
  <si>
    <t>Введение лекарственных средств  в</t>
  </si>
  <si>
    <t>корневой канал     при    лечении</t>
  </si>
  <si>
    <t>деструктивных форм периодонтита</t>
  </si>
  <si>
    <t>Подготовка и   обтурация   одного</t>
  </si>
  <si>
    <t xml:space="preserve">корневого канала гуттаперчей    </t>
  </si>
  <si>
    <t>Распломбировка одного корневого канала,</t>
  </si>
  <si>
    <t xml:space="preserve">пломбированного цинк-эвгеноловой пастой        </t>
  </si>
  <si>
    <t>Распломбировка одного   корневого</t>
  </si>
  <si>
    <t>канала, пломбированного</t>
  </si>
  <si>
    <t xml:space="preserve">резорцин - формалиновой пастой  </t>
  </si>
  <si>
    <t xml:space="preserve">пломбированного фосфат -цементом                  </t>
  </si>
  <si>
    <t>Извлечение фиксированного инородного</t>
  </si>
  <si>
    <t xml:space="preserve">тела из одного корневого канала                </t>
  </si>
  <si>
    <t xml:space="preserve">Распломбирование одного канала под штифт     </t>
  </si>
  <si>
    <t xml:space="preserve">Удаление назубных отложений ручным </t>
  </si>
  <si>
    <t>способом полностью (не менее  5  зубов) с</t>
  </si>
  <si>
    <t xml:space="preserve">обязательным указанием зубной формулы        </t>
  </si>
  <si>
    <t>Удаление назубных отложений с помощью</t>
  </si>
  <si>
    <t>ультразвуковой аппаратуры полностью</t>
  </si>
  <si>
    <t xml:space="preserve">(не  менее  5  зубов) с обязательным </t>
  </si>
  <si>
    <t xml:space="preserve">указанием зубной формулы               </t>
  </si>
  <si>
    <t xml:space="preserve">Снятие и анализ окклюдограммы   </t>
  </si>
  <si>
    <t>Сошлифовка эмали со  ската  бугра</t>
  </si>
  <si>
    <t xml:space="preserve">одного зуба                     </t>
  </si>
  <si>
    <t>Наложение одного  звена  шины  из</t>
  </si>
  <si>
    <t xml:space="preserve">лигатурной проволоки            </t>
  </si>
  <si>
    <t>Шинирование зубов  с  применением</t>
  </si>
  <si>
    <t>композита (в области одного зуба)</t>
  </si>
  <si>
    <t>Шинирование двух зубов штифтами с</t>
  </si>
  <si>
    <t xml:space="preserve">внутриканальной фиксацией       </t>
  </si>
  <si>
    <t>Кюретаж пародонтальных карманов в</t>
  </si>
  <si>
    <t>области     двух     зубов    без</t>
  </si>
  <si>
    <t xml:space="preserve">отслаивания лоскута             </t>
  </si>
  <si>
    <t>области двух зубов с отслаиванием</t>
  </si>
  <si>
    <t xml:space="preserve">лоскута                         </t>
  </si>
  <si>
    <t>Лечебная повязка   на   слизистую</t>
  </si>
  <si>
    <t xml:space="preserve">оболочку полости рта (1 сеанс)  </t>
  </si>
  <si>
    <t>Медикаментозное           лечение</t>
  </si>
  <si>
    <t>пародонтальных карманов: орошение</t>
  </si>
  <si>
    <t>пародонтальных          карманов:</t>
  </si>
  <si>
    <t xml:space="preserve">аппликация                      </t>
  </si>
  <si>
    <t xml:space="preserve">инстилляция                     </t>
  </si>
  <si>
    <t>пародонтальных карманов: повязка</t>
  </si>
  <si>
    <t>Вскрытие пародонтального абсцесса</t>
  </si>
  <si>
    <t>Гингивопластика в  области  шести</t>
  </si>
  <si>
    <t xml:space="preserve">зубов                           </t>
  </si>
  <si>
    <t>Вестибулопластика в области шести</t>
  </si>
  <si>
    <t>Вестибулопластика               с</t>
  </si>
  <si>
    <t>аутотрансплантацией   (до   шести</t>
  </si>
  <si>
    <t>стекловолоконных       материалов</t>
  </si>
  <si>
    <t>(риббонд  и  другие)  крепление к</t>
  </si>
  <si>
    <t xml:space="preserve">коронке одного зуба             </t>
  </si>
  <si>
    <t>Забор содержимого  пародонтальных</t>
  </si>
  <si>
    <t>карманов  для микробиологического</t>
  </si>
  <si>
    <t xml:space="preserve">исследования                    </t>
  </si>
  <si>
    <t>Восстановление одной      единицы</t>
  </si>
  <si>
    <t>дефекта     зубного     ряда    с</t>
  </si>
  <si>
    <t>применением      стекловолоконных</t>
  </si>
  <si>
    <t>материалов и фотополимером прямым</t>
  </si>
  <si>
    <t>способом:  в области  фронтальных</t>
  </si>
  <si>
    <t>дефекта    зубного     ряда     с</t>
  </si>
  <si>
    <t xml:space="preserve">способом: в области премоляров  </t>
  </si>
  <si>
    <t>материалов и фотополимеров прямым</t>
  </si>
  <si>
    <t xml:space="preserve">способом: в области моляров     </t>
  </si>
  <si>
    <t>включенного дефекта зубного  ряда</t>
  </si>
  <si>
    <t>с   применением  стекловолоконных</t>
  </si>
  <si>
    <t>материалов    и     фотополимеров</t>
  </si>
  <si>
    <t>непрямым   способом:   в  области</t>
  </si>
  <si>
    <t xml:space="preserve">фронтальных зубов               </t>
  </si>
  <si>
    <t>включенного  дефекта зубного ряда</t>
  </si>
  <si>
    <t>с  применением   стекловолоконных</t>
  </si>
  <si>
    <t>материалов     и    фотополимеров</t>
  </si>
  <si>
    <t>непрямым  способом:   в   области</t>
  </si>
  <si>
    <t xml:space="preserve">премоляров                      </t>
  </si>
  <si>
    <t xml:space="preserve">моляров                         </t>
  </si>
  <si>
    <t>Фиксация конструкции  к   коронке</t>
  </si>
  <si>
    <t>одного    зуба   (суммируется   с</t>
  </si>
  <si>
    <t xml:space="preserve">п. 2.6.4, 2.6.5, 2.6.6)         </t>
  </si>
  <si>
    <t>Реставрации одной         фасетки</t>
  </si>
  <si>
    <t xml:space="preserve">фотополимером                   </t>
  </si>
  <si>
    <t>Восстановление фасетки         на</t>
  </si>
  <si>
    <t>металлической      ортопедической</t>
  </si>
  <si>
    <t xml:space="preserve">конструкции фотополимером       </t>
  </si>
  <si>
    <t>Заболевания слизистой    оболочки</t>
  </si>
  <si>
    <t xml:space="preserve">полости рта                     </t>
  </si>
  <si>
    <t xml:space="preserve">Начато                          </t>
  </si>
  <si>
    <t xml:space="preserve">Сеанс лечения                   </t>
  </si>
  <si>
    <t>Виды работ  на   хирургическом   приеме      (без учета</t>
  </si>
  <si>
    <t xml:space="preserve">анестезии)                                            </t>
  </si>
  <si>
    <t xml:space="preserve">Удаление временного зуба         </t>
  </si>
  <si>
    <t xml:space="preserve">Удаление постоянного зуба       </t>
  </si>
  <si>
    <t>Сложное удаление      зуба      с</t>
  </si>
  <si>
    <t xml:space="preserve">разъединением корней            </t>
  </si>
  <si>
    <t>выкраиванием      слизисто      -</t>
  </si>
  <si>
    <t>надкостничного     лоскута      и</t>
  </si>
  <si>
    <t xml:space="preserve">резекцией костной пластинки     </t>
  </si>
  <si>
    <t>Удаление         ретенированного,</t>
  </si>
  <si>
    <t xml:space="preserve">дистопированного зуба           </t>
  </si>
  <si>
    <t>Коррекция альвеолярного  отростка</t>
  </si>
  <si>
    <t xml:space="preserve">для подготовки к протезированию </t>
  </si>
  <si>
    <t xml:space="preserve">Перевязка раны в полости рта    </t>
  </si>
  <si>
    <t>Лечение альвеолита   с   ревизией</t>
  </si>
  <si>
    <t xml:space="preserve">лунки                           </t>
  </si>
  <si>
    <t xml:space="preserve">Остановка кровотечения          </t>
  </si>
  <si>
    <t>Внутриротовой разрез            с</t>
  </si>
  <si>
    <t xml:space="preserve">дренированием раны              </t>
  </si>
  <si>
    <t xml:space="preserve">Внеротовой разрез, дренирование </t>
  </si>
  <si>
    <t>Перевязка после       внеротового</t>
  </si>
  <si>
    <t xml:space="preserve">разреза                          </t>
  </si>
  <si>
    <t xml:space="preserve">Секвестрэктомия                 </t>
  </si>
  <si>
    <t>Резекция верхушки  корня   одного</t>
  </si>
  <si>
    <t>Резекция верхушки  корня  двух  и</t>
  </si>
  <si>
    <t xml:space="preserve">более зубов                     </t>
  </si>
  <si>
    <t xml:space="preserve">Цистэктомия                     </t>
  </si>
  <si>
    <t>Иссечение      доброкачественного</t>
  </si>
  <si>
    <t>новообразования   мягких   тканей</t>
  </si>
  <si>
    <t>полости рта (папиллома,  фиброма,</t>
  </si>
  <si>
    <t>эпулис,          гипертрофический</t>
  </si>
  <si>
    <t xml:space="preserve">гингивит)                       </t>
  </si>
  <si>
    <t>Удаление ретенционной   кисты   -</t>
  </si>
  <si>
    <t xml:space="preserve">цистэктомия                     </t>
  </si>
  <si>
    <t xml:space="preserve">цистотомия                      </t>
  </si>
  <si>
    <t xml:space="preserve">Иссечение капюшона              </t>
  </si>
  <si>
    <t xml:space="preserve">Коррекция уздечки языка, губы   </t>
  </si>
  <si>
    <t xml:space="preserve">Рассечение уздечки языка        </t>
  </si>
  <si>
    <t xml:space="preserve">образования кожи                </t>
  </si>
  <si>
    <t>Шинирование при         переломах</t>
  </si>
  <si>
    <t xml:space="preserve">челюстей без смещения отломков  </t>
  </si>
  <si>
    <t xml:space="preserve">челюстей со смещением отломков  </t>
  </si>
  <si>
    <t>Лигатурное скрепление при вывихах</t>
  </si>
  <si>
    <t xml:space="preserve">зубов (один зуб)                </t>
  </si>
  <si>
    <t xml:space="preserve">Снятие шины с одной челюсти     </t>
  </si>
  <si>
    <t xml:space="preserve">ПХО раны без наложения швов     </t>
  </si>
  <si>
    <t xml:space="preserve">Наложение одного шва            </t>
  </si>
  <si>
    <t>Пластика               перфорации</t>
  </si>
  <si>
    <t xml:space="preserve">верхнечелюстной пазухи          </t>
  </si>
  <si>
    <t>Биопсия слизистой        оболочки</t>
  </si>
  <si>
    <t xml:space="preserve">Биопсия кожи                    </t>
  </si>
  <si>
    <t xml:space="preserve">Биопсия кости                    </t>
  </si>
  <si>
    <t xml:space="preserve">Биопсия пункционная             </t>
  </si>
  <si>
    <t>Бужирование протока       слюнной</t>
  </si>
  <si>
    <t xml:space="preserve">железы                          </t>
  </si>
  <si>
    <t>Удаление камня из протока слюнной</t>
  </si>
  <si>
    <t xml:space="preserve">Сиалография                     </t>
  </si>
  <si>
    <t xml:space="preserve">Склерозирующая терапия          </t>
  </si>
  <si>
    <t>Наложение повязки,  компресса   с</t>
  </si>
  <si>
    <t xml:space="preserve">участием врача                  </t>
  </si>
  <si>
    <t>Вправление вывиха нижней челюсти</t>
  </si>
  <si>
    <t>Компактостеотомия в  области двух</t>
  </si>
  <si>
    <t>Гемисекция, ампутация корня  зуба</t>
  </si>
  <si>
    <t>без    выкраивания   слизисто   -</t>
  </si>
  <si>
    <t xml:space="preserve">надкостничного лоскута          </t>
  </si>
  <si>
    <t>с    выкраиванием    слизисто   -</t>
  </si>
  <si>
    <t xml:space="preserve">Короно - радикулярная сепарация </t>
  </si>
  <si>
    <t xml:space="preserve">Снятие швов                     </t>
  </si>
  <si>
    <t xml:space="preserve">Иссечение рубца на коже         </t>
  </si>
  <si>
    <t xml:space="preserve">Пластика слюнного свища         </t>
  </si>
  <si>
    <t>Лечение заболеваний       слюнных</t>
  </si>
  <si>
    <t>желез, височно - нижнечелюстного</t>
  </si>
  <si>
    <t xml:space="preserve">сустава - первое посещение      </t>
  </si>
  <si>
    <t>желез,  височно - нижнечелюстного</t>
  </si>
  <si>
    <t xml:space="preserve">сустава - последующее посещение </t>
  </si>
  <si>
    <t>Введение лекарственных  веществ в</t>
  </si>
  <si>
    <t xml:space="preserve">височно - нижнечелюстной сустав </t>
  </si>
  <si>
    <t>Операция имплантации    (введение</t>
  </si>
  <si>
    <t xml:space="preserve">одного имплантата)              </t>
  </si>
  <si>
    <t xml:space="preserve">Удаление имплантата - простое   </t>
  </si>
  <si>
    <t xml:space="preserve">Удаление имплантата -  сложное  </t>
  </si>
  <si>
    <r>
      <t xml:space="preserve">Вакуум -терапия </t>
    </r>
    <r>
      <rPr>
        <sz val="9"/>
        <rFont val="Arial"/>
        <family val="2"/>
      </rPr>
      <t xml:space="preserve">(1сеанс, проводится врачом)              </t>
    </r>
  </si>
  <si>
    <t>Код</t>
  </si>
  <si>
    <t>Название услуги</t>
  </si>
  <si>
    <t>итого, руб.</t>
  </si>
  <si>
    <t>изготовление:</t>
  </si>
  <si>
    <t>Коронки металлической (штампованной)</t>
  </si>
  <si>
    <t>Коронки и зуба пластмассового</t>
  </si>
  <si>
    <t>2а</t>
  </si>
  <si>
    <t xml:space="preserve"> - из отечественной пластмассы</t>
  </si>
  <si>
    <t>2б</t>
  </si>
  <si>
    <t xml:space="preserve"> - из импортной пластмассы</t>
  </si>
  <si>
    <t>Коронки пластмассовой провизорной (временной)</t>
  </si>
  <si>
    <t>Коронки бюгельной (штампованной)</t>
  </si>
  <si>
    <t>Коронки цельнолитой из КХС</t>
  </si>
  <si>
    <t>Коронки металлоакриловой (на цельнолитом каркасе)</t>
  </si>
  <si>
    <t>6а</t>
  </si>
  <si>
    <t>6б</t>
  </si>
  <si>
    <t>Коронка металлоакриловой (на штампованном колпачке)</t>
  </si>
  <si>
    <t>7а</t>
  </si>
  <si>
    <t>7б</t>
  </si>
  <si>
    <t>Коронки металлокерамической</t>
  </si>
  <si>
    <t>Коронки телескопической цельнолитой</t>
  </si>
  <si>
    <t>Зуба литого из стали</t>
  </si>
  <si>
    <t>Зуба литого из КХС</t>
  </si>
  <si>
    <t>Зуба литого с фасеткой</t>
  </si>
  <si>
    <t>Зуб металлокерамический</t>
  </si>
  <si>
    <t>Зуб металлокерамический с искусственной десной</t>
  </si>
  <si>
    <t>Штифтовой конструкции однокорневой</t>
  </si>
  <si>
    <t>Штифтовой конструкции многокорневой</t>
  </si>
  <si>
    <t>Подготовка 1 канала под штифт</t>
  </si>
  <si>
    <t>Спайки (одной)</t>
  </si>
  <si>
    <t>Лапки или оклюзионной накладки</t>
  </si>
  <si>
    <t xml:space="preserve">Съёмного пластиночного протеза с зубами </t>
  </si>
  <si>
    <t>22а</t>
  </si>
  <si>
    <t>с 1-м зубом</t>
  </si>
  <si>
    <t>22б</t>
  </si>
  <si>
    <t>с 2-я зубами</t>
  </si>
  <si>
    <t>22в</t>
  </si>
  <si>
    <t>с 3-я зубами</t>
  </si>
  <si>
    <t>22г</t>
  </si>
  <si>
    <t>с 4-я зубами</t>
  </si>
  <si>
    <t>22д</t>
  </si>
  <si>
    <t>с 5-ю зубами</t>
  </si>
  <si>
    <t>22е</t>
  </si>
  <si>
    <t>с 6-ю зубами</t>
  </si>
  <si>
    <t>22ж</t>
  </si>
  <si>
    <t>с 7-ю зубами</t>
  </si>
  <si>
    <t>22з</t>
  </si>
  <si>
    <t>с 8-ю зубами</t>
  </si>
  <si>
    <t>22и</t>
  </si>
  <si>
    <t>с 9-ю зубами</t>
  </si>
  <si>
    <t>22к</t>
  </si>
  <si>
    <t>с 10-ю зубами</t>
  </si>
  <si>
    <t>22л</t>
  </si>
  <si>
    <t>с 11-ю зубами</t>
  </si>
  <si>
    <t>22м</t>
  </si>
  <si>
    <t>с 12-ю зубами</t>
  </si>
  <si>
    <t>22н</t>
  </si>
  <si>
    <t>с 13-ю зубами</t>
  </si>
  <si>
    <t>22о</t>
  </si>
  <si>
    <t>с 14-ю зубами</t>
  </si>
  <si>
    <t>Стоимость  импортных  зубов (1 зуб)</t>
  </si>
  <si>
    <t>23а</t>
  </si>
  <si>
    <t>Спофадент</t>
  </si>
  <si>
    <t>23б</t>
  </si>
  <si>
    <t>Супер люкс</t>
  </si>
  <si>
    <t>Кламмера гнутого из стальной проволоки</t>
  </si>
  <si>
    <t>Пелота</t>
  </si>
  <si>
    <t>Плакировки (одной)</t>
  </si>
  <si>
    <t>Армирующей дуги литой</t>
  </si>
  <si>
    <t>Эластическая подкладка</t>
  </si>
  <si>
    <t>Изоляция торуса</t>
  </si>
  <si>
    <t>Базиса пластмассового</t>
  </si>
  <si>
    <t>Индивидуальной ложки</t>
  </si>
  <si>
    <t>Литого металлического базиса</t>
  </si>
  <si>
    <t>Перебазировка съемного протеза лабораторным методом</t>
  </si>
  <si>
    <t>Перебазировка съемного протеза клиническим методом</t>
  </si>
  <si>
    <t>Стоимость  решётки с позолотой</t>
  </si>
  <si>
    <t xml:space="preserve">Починка одного перелома базиса </t>
  </si>
  <si>
    <t xml:space="preserve">Починка  2-х переломов базиса </t>
  </si>
  <si>
    <t>Приварка одного кламмера</t>
  </si>
  <si>
    <t>Приварка двух кламмеров</t>
  </si>
  <si>
    <t>Приварка одного зуба и одного кламера</t>
  </si>
  <si>
    <t>Приварка одного зуба</t>
  </si>
  <si>
    <t>Приварка двух зубов</t>
  </si>
  <si>
    <t>Приварка трёх зубов</t>
  </si>
  <si>
    <t>Каппы съемной, лечебной</t>
  </si>
  <si>
    <t>Бюгельных зубных протезов*</t>
  </si>
  <si>
    <t>Каркаса бюгельного протеза (дуги)</t>
  </si>
  <si>
    <t>Каркаса  бюгельного протеза на  огнеупорной модели (дуги)</t>
  </si>
  <si>
    <t>Замка в бюгельном протезе (аттачмен)</t>
  </si>
  <si>
    <t>Зуба  литой в бюгельном протезе</t>
  </si>
  <si>
    <t>Зуба с фасеткой в бюгельном протезе</t>
  </si>
  <si>
    <t>Ответвления в бюгеле</t>
  </si>
  <si>
    <t>Седла</t>
  </si>
  <si>
    <t>Ограничителя базиса</t>
  </si>
  <si>
    <t>Литого опорноудерживающего кламмера Аккера</t>
  </si>
  <si>
    <t>Литого опорноудерживающего кламмер Роуча</t>
  </si>
  <si>
    <t>Комбинированного опорноудержиавдщего кламмера</t>
  </si>
  <si>
    <t xml:space="preserve"> Одного литого звена во многозвеньевом кламмере</t>
  </si>
  <si>
    <t>Прочие работы :</t>
  </si>
  <si>
    <t>Осмотр врачом - стоматологом - ортопедом</t>
  </si>
  <si>
    <t>Консультация, составление плана лечения</t>
  </si>
  <si>
    <t>Снятие оттиска альгинатного, цинк-эвгенольного</t>
  </si>
  <si>
    <t>Снятие штампованной коронки</t>
  </si>
  <si>
    <t>Снятие цельнолитой, любой коронки с облицовкой</t>
  </si>
  <si>
    <t>Укрепление коронки с применением фосфатного цемента</t>
  </si>
  <si>
    <t>Укрепление коронки стеклоиномерным цементом</t>
  </si>
  <si>
    <t>Укрепление коронки временное</t>
  </si>
  <si>
    <t>Коррекция съёмного протеза</t>
  </si>
  <si>
    <t>Одной диагнозтической модели</t>
  </si>
  <si>
    <t xml:space="preserve">Карпульная  анестезия </t>
  </si>
  <si>
    <t>Аппликационная анастезия</t>
  </si>
  <si>
    <t>Избирательная пришлифвка одного зуба</t>
  </si>
  <si>
    <t>Герметизация твёрдых тканей одного зуба</t>
  </si>
  <si>
    <t xml:space="preserve">Регистрация окклюзии силиконовым прикусным блоком </t>
  </si>
  <si>
    <t>Регистрация окклюзии на накусочной пластинке(каппе)</t>
  </si>
  <si>
    <t xml:space="preserve">Примечание : * Стоимость бюгельного протеза определяется как сумма цен на изготовление </t>
  </si>
  <si>
    <t>бюгельного каркаса и съемного протеза с соответствующими зубами</t>
  </si>
  <si>
    <t>7.2.</t>
  </si>
  <si>
    <t>7.3.</t>
  </si>
  <si>
    <t>22.27.001</t>
  </si>
  <si>
    <t>7.4.</t>
  </si>
  <si>
    <t>17.01.007</t>
  </si>
  <si>
    <t>7.5.</t>
  </si>
  <si>
    <t>22.25.001</t>
  </si>
  <si>
    <t>7.6.</t>
  </si>
  <si>
    <t>7.8.</t>
  </si>
  <si>
    <t>17.01.008</t>
  </si>
  <si>
    <t>Токи ультравысокой частоты на кожу (УВЧ-терапия)</t>
  </si>
  <si>
    <t>7.9.</t>
  </si>
  <si>
    <t>7.10.</t>
  </si>
  <si>
    <t>КВЧ-терапия</t>
  </si>
  <si>
    <t>7.11.</t>
  </si>
  <si>
    <t>7.12.</t>
  </si>
  <si>
    <t>7.13.</t>
  </si>
  <si>
    <t>7.14.</t>
  </si>
  <si>
    <t>7.15.</t>
  </si>
  <si>
    <t>7.25.</t>
  </si>
  <si>
    <t>22.01.006</t>
  </si>
  <si>
    <t>Ультрафиолетовое облучение кожи (УФО)</t>
  </si>
  <si>
    <t>7.27.</t>
  </si>
  <si>
    <t>17.07.005</t>
  </si>
  <si>
    <t>Магнитотерапия на аппарате "Колибри-эксперт"</t>
  </si>
  <si>
    <t>7.28.</t>
  </si>
  <si>
    <t>22.00.000</t>
  </si>
  <si>
    <t>Светолечение на аппарате "Биоптрон"</t>
  </si>
  <si>
    <t>8. Лечебные  процедуры</t>
  </si>
  <si>
    <t>8.1.</t>
  </si>
  <si>
    <t>Офтальмологический  кабинет</t>
  </si>
  <si>
    <t>8.1.2.</t>
  </si>
  <si>
    <t>11.26.012</t>
  </si>
  <si>
    <t>Введение воздуха или лекарственных средств в камеры глаза</t>
  </si>
  <si>
    <t>8.1.3.</t>
  </si>
  <si>
    <t>19.26.002</t>
  </si>
  <si>
    <t>Упражнения для тренировки цилиарной мышцы глаза</t>
  </si>
  <si>
    <t>8.1.4.</t>
  </si>
  <si>
    <t>02.26.015</t>
  </si>
  <si>
    <t>Тонометрия глаза</t>
  </si>
  <si>
    <t>8.1.5.</t>
  </si>
  <si>
    <t>12.26.003</t>
  </si>
  <si>
    <t>Суточная тонометрия глаза</t>
  </si>
  <si>
    <t>8.1.6.</t>
  </si>
  <si>
    <t>Подбор очковой коррекции</t>
  </si>
  <si>
    <t>8.1.7.</t>
  </si>
  <si>
    <t>02.26.020</t>
  </si>
  <si>
    <t>Тест Ширмера</t>
  </si>
  <si>
    <t>8.1.8.</t>
  </si>
  <si>
    <t>02.26.019</t>
  </si>
  <si>
    <t>Канальцевая и носовая пробы</t>
  </si>
  <si>
    <t>8.1.10.</t>
  </si>
  <si>
    <t>8.1.11.</t>
  </si>
  <si>
    <t>8.1.12.</t>
  </si>
  <si>
    <t>8.2.</t>
  </si>
  <si>
    <t>Хирургический  кабинет</t>
  </si>
  <si>
    <t>8.2.1.</t>
  </si>
  <si>
    <t>16.01.012</t>
  </si>
  <si>
    <t>Первичная хирургическая обработка ран</t>
  </si>
  <si>
    <t>8.2.2.</t>
  </si>
  <si>
    <t>15.01.001</t>
  </si>
  <si>
    <t>Перевязка</t>
  </si>
  <si>
    <t>8.2.3.</t>
  </si>
  <si>
    <t>11.04.004</t>
  </si>
  <si>
    <t>Внутрисуставное введение лекарственных средств</t>
  </si>
  <si>
    <t>8.2.4.</t>
  </si>
  <si>
    <t>16.01.035</t>
  </si>
  <si>
    <t>Оперативное лечение атером,гидром, липом ( до 5 см в диаметре)</t>
  </si>
  <si>
    <t>8.2.5.</t>
  </si>
  <si>
    <t>16.01.029</t>
  </si>
  <si>
    <t>Вскрытие малых гнойников</t>
  </si>
  <si>
    <t>8.2.7.</t>
  </si>
  <si>
    <t>11.04.003</t>
  </si>
  <si>
    <t>Пункция коленного сустава</t>
  </si>
  <si>
    <t>8.2.8.</t>
  </si>
  <si>
    <t>15.03 002</t>
  </si>
  <si>
    <t xml:space="preserve">Иммобилизация при переломах костей (наложение гипсовой лангеты)                                                                                </t>
  </si>
  <si>
    <t>04.014.03</t>
  </si>
  <si>
    <t>8.2.10.</t>
  </si>
  <si>
    <t>21.21.001</t>
  </si>
  <si>
    <t>Массаж простаты</t>
  </si>
  <si>
    <t>8.2.11.</t>
  </si>
  <si>
    <t>16.21.013</t>
  </si>
  <si>
    <t>Обрезание</t>
  </si>
  <si>
    <t>8.2.12.</t>
  </si>
  <si>
    <t>Выдача  справки , подтверждающей несчастный  случай</t>
  </si>
  <si>
    <t>8.2.13.</t>
  </si>
  <si>
    <t>Геморроидотомия</t>
  </si>
  <si>
    <t>8.2.14.</t>
  </si>
  <si>
    <t xml:space="preserve">Повязка  Кефера </t>
  </si>
  <si>
    <t>8.2.15.</t>
  </si>
  <si>
    <t>16.01.045</t>
  </si>
  <si>
    <t>Удаление ногтевых пластинок</t>
  </si>
  <si>
    <t>8.2.16.</t>
  </si>
  <si>
    <t>Удаление  вросшего  ногтя с пластикой</t>
  </si>
  <si>
    <t>8.2.18.</t>
  </si>
  <si>
    <t>Снятие  швов</t>
  </si>
  <si>
    <t>8.2.20.</t>
  </si>
  <si>
    <t xml:space="preserve">Обследование молочной железы </t>
  </si>
  <si>
    <t>8.3.</t>
  </si>
  <si>
    <t>ЛОР - кабинет</t>
  </si>
  <si>
    <t>8.3.1.</t>
  </si>
  <si>
    <t>Взятие мазка на грибок</t>
  </si>
  <si>
    <t>8.3.2.</t>
  </si>
  <si>
    <t>16.25.007</t>
  </si>
  <si>
    <t>Удаление ушной серы</t>
  </si>
  <si>
    <t>8.3.3.</t>
  </si>
  <si>
    <t>11.08.004</t>
  </si>
  <si>
    <t>Пункция придаточных пазух носа</t>
  </si>
  <si>
    <t>8.3.5.</t>
  </si>
  <si>
    <t>11.08.007</t>
  </si>
  <si>
    <t>Заушные блокады с лекарственными средствами</t>
  </si>
  <si>
    <t>8.3.6.</t>
  </si>
  <si>
    <t>11.08.005</t>
  </si>
  <si>
    <t>Внутриносовые блокады</t>
  </si>
  <si>
    <t>8.3.7.</t>
  </si>
  <si>
    <t>Прижигание фолликул серебром</t>
  </si>
  <si>
    <t>8.3.9.</t>
  </si>
  <si>
    <t>16.08.016</t>
  </si>
  <si>
    <t>Промывание лакун миндалин</t>
  </si>
  <si>
    <t>8.3.10.</t>
  </si>
  <si>
    <t>Инстилляция внутригортанная лекарственных  средств</t>
  </si>
  <si>
    <t>8.3.13.</t>
  </si>
  <si>
    <t>Вибромассаж  ( за  1  сеанс )</t>
  </si>
  <si>
    <t>8.3.14.</t>
  </si>
  <si>
    <t>8.3.15.</t>
  </si>
  <si>
    <t>14.08.004</t>
  </si>
  <si>
    <t>Отсасывание слизи из носа</t>
  </si>
  <si>
    <t>8.3.16.</t>
  </si>
  <si>
    <t>8.3.17.</t>
  </si>
  <si>
    <t>16.25.012</t>
  </si>
  <si>
    <t>Продувание евстахиевой трубы (продувание ушей по Политцеру)</t>
  </si>
  <si>
    <t>8.3.18.</t>
  </si>
  <si>
    <t>Анемизация носовых раковин</t>
  </si>
  <si>
    <t>8.3.19.</t>
  </si>
  <si>
    <t xml:space="preserve">Промывание лакун-миндалин на аппарате "Тонзилор" </t>
  </si>
  <si>
    <t>8.3.20.</t>
  </si>
  <si>
    <t>Тимпанометрия</t>
  </si>
  <si>
    <t>8.3.21.</t>
  </si>
  <si>
    <t>11.08.000</t>
  </si>
  <si>
    <t>Взятие назального секрета</t>
  </si>
  <si>
    <t>8.4.</t>
  </si>
  <si>
    <t>Женская  консультация</t>
  </si>
  <si>
    <t>8.4.1.</t>
  </si>
  <si>
    <t>03.20.001</t>
  </si>
  <si>
    <t>Кольпоскопия</t>
  </si>
  <si>
    <t>8.4.2.</t>
  </si>
  <si>
    <t>11.20.003</t>
  </si>
  <si>
    <t>Получение цервикального мазка (взятие мазка на онкоцитологию)</t>
  </si>
  <si>
    <t>8.4.3.</t>
  </si>
  <si>
    <t>11.20.006</t>
  </si>
  <si>
    <t>Получение влагалищного мазка (взятие мазка на бактериоскопию)</t>
  </si>
  <si>
    <t>8.4.4.</t>
  </si>
  <si>
    <t>11.20.015</t>
  </si>
  <si>
    <t>Введение внутриматочной спирали (без стоимости ВМС)</t>
  </si>
  <si>
    <t>8.4.5.</t>
  </si>
  <si>
    <t>11.20.016</t>
  </si>
  <si>
    <t>Удаление внутриматочной спирали</t>
  </si>
  <si>
    <t>8.4.6.</t>
  </si>
  <si>
    <t>Удаление ВМС сложное</t>
  </si>
  <si>
    <t>8.4.7.</t>
  </si>
  <si>
    <t>16.20.057</t>
  </si>
  <si>
    <t>Диатермокоагуляция шейки матки ДЭК (прижигание)</t>
  </si>
  <si>
    <t>8.4.8.</t>
  </si>
  <si>
    <t>Миниаборт</t>
  </si>
  <si>
    <t>8.4.8.1.</t>
  </si>
  <si>
    <t>16.20.038.01</t>
  </si>
  <si>
    <t>8.4.9.</t>
  </si>
  <si>
    <t>Внутримышечное введение лекарственных средств</t>
  </si>
  <si>
    <t>8.4.10.</t>
  </si>
  <si>
    <t>14.20.001</t>
  </si>
  <si>
    <t>Спринцевание влагалища (местное лечение)</t>
  </si>
  <si>
    <t>8.4.11.</t>
  </si>
  <si>
    <t>Аспират из полости матки</t>
  </si>
  <si>
    <t>8.4.12.</t>
  </si>
  <si>
    <t>24.20.001</t>
  </si>
  <si>
    <t>Криодеструкция доброкачественных опухолей женских половых органов</t>
  </si>
  <si>
    <t>8.4.13.</t>
  </si>
  <si>
    <t>11.20.012</t>
  </si>
  <si>
    <t>Биопсия шейки матки</t>
  </si>
  <si>
    <t>8.4.14.</t>
  </si>
  <si>
    <t>Гинекологический  массаж ( 1 сеанс )</t>
  </si>
  <si>
    <t>8.5.</t>
  </si>
  <si>
    <t>Дерматовенерологический  кабинет</t>
  </si>
  <si>
    <t>8.5.1.</t>
  </si>
  <si>
    <t>Перевязки при нарушениях целостности кожных покровов</t>
  </si>
  <si>
    <t>8.5.2.</t>
  </si>
  <si>
    <t>11.01.008</t>
  </si>
  <si>
    <t>Соскоб кожи</t>
  </si>
  <si>
    <t>8.6.</t>
  </si>
  <si>
    <t>Процедурный  кабинет</t>
  </si>
  <si>
    <t>8.6.1.</t>
  </si>
  <si>
    <t>11.12.009</t>
  </si>
  <si>
    <t>Взятие крови из периферической вены</t>
  </si>
  <si>
    <t>8.6.3.</t>
  </si>
  <si>
    <t>11.12.003</t>
  </si>
  <si>
    <t>Внутривенное введение лекарственных средств</t>
  </si>
  <si>
    <t>8.6.4.</t>
  </si>
  <si>
    <t>8.7.</t>
  </si>
  <si>
    <t>Отделение  восстановительного  лечения (за 1 сеанс)</t>
  </si>
  <si>
    <t>8.7.1.</t>
  </si>
  <si>
    <t>8.7.1.6.</t>
  </si>
  <si>
    <t>8.7.1.7.</t>
  </si>
  <si>
    <t>8.7.2.</t>
  </si>
  <si>
    <t>Массаж (лечебный)</t>
  </si>
  <si>
    <t>8.7.2.1.</t>
  </si>
  <si>
    <t>Массаж  1 УЕТ</t>
  </si>
  <si>
    <t>8.7.2.2.</t>
  </si>
  <si>
    <t>21.01.005</t>
  </si>
  <si>
    <t>Массаж волосистой части головы, 1 ед.</t>
  </si>
  <si>
    <t>8.7.2.3.</t>
  </si>
  <si>
    <t>21.01.002</t>
  </si>
  <si>
    <t>Массаж лица, 1 ед.</t>
  </si>
  <si>
    <t>8.7.2.4.</t>
  </si>
  <si>
    <t>21.01.003</t>
  </si>
  <si>
    <t>Массаж шеи, 1 ед.</t>
  </si>
  <si>
    <t>8.7.2.5.</t>
  </si>
  <si>
    <t>Массаж  воротниковой зоны , 1,5 ед</t>
  </si>
  <si>
    <t>8.7.2.6.</t>
  </si>
  <si>
    <t>21.01.004</t>
  </si>
  <si>
    <t>Массаж верхней конечности 1,5 ед</t>
  </si>
  <si>
    <t>8.7.2.7.</t>
  </si>
  <si>
    <t>Массаж плечевого  сустава ( верхняя треть плеча,плечевой сустав,надплечье), 1 ед.</t>
  </si>
  <si>
    <t>8.7.2.8.</t>
  </si>
  <si>
    <t>Массаж  локтевого  сустава, 1 ед</t>
  </si>
  <si>
    <t>8.7.2.9.</t>
  </si>
  <si>
    <t>Массаж  кисти и предплечья,1ед</t>
  </si>
  <si>
    <t>8.7.2.10.</t>
  </si>
  <si>
    <t>21.09.002</t>
  </si>
  <si>
    <t>Массаж области грудной  клетки,   2,5 ед</t>
  </si>
  <si>
    <t>8.7.2.11.</t>
  </si>
  <si>
    <t>21.03.002</t>
  </si>
  <si>
    <t>Массаж  спины до поясницы , 2 ед</t>
  </si>
  <si>
    <t>8.7.2.12.</t>
  </si>
  <si>
    <t>21.16.002</t>
  </si>
  <si>
    <t>Массаж  передней брюшной  стенки 1 ед.</t>
  </si>
  <si>
    <t>8.7.2.13.</t>
  </si>
  <si>
    <t>Массаж пояснично-крестцовой области,1,0 ед.</t>
  </si>
  <si>
    <t>8.7.2.14.</t>
  </si>
  <si>
    <t>21.23.001</t>
  </si>
  <si>
    <t>Сегментарный  массаж пояснично-крестцовой области , 1,5 ед</t>
  </si>
  <si>
    <t>8.7.2.15.</t>
  </si>
  <si>
    <t>21.13.001</t>
  </si>
  <si>
    <t>Массаж  шейно-грудного отдела, 2 ед</t>
  </si>
  <si>
    <t>8.7.2.16.</t>
  </si>
  <si>
    <t>21.14.001</t>
  </si>
  <si>
    <t>Сегментарный  массаж  шейно-грудного отдела позвоночника,  3 ед</t>
  </si>
  <si>
    <t>8.7.2.17.</t>
  </si>
  <si>
    <t>21.01.009</t>
  </si>
  <si>
    <t>Массаж ног, 1,5 ед</t>
  </si>
  <si>
    <t>8.7.2.18.</t>
  </si>
  <si>
    <t>21.03.001</t>
  </si>
  <si>
    <t>Массаж  тазобедренного  сустава, 1 ед</t>
  </si>
  <si>
    <t>8.7.2.19.</t>
  </si>
  <si>
    <t>Массаж  коленного  сустава и верхней трети голени, области коленного сустава и нижней трети бедра , 1 ед</t>
  </si>
  <si>
    <t>8.7.2.20.</t>
  </si>
  <si>
    <t>Массаж  голеностопного сустава, 1 ед</t>
  </si>
  <si>
    <t>8.7.4.</t>
  </si>
  <si>
    <t>Рефлексотерапия</t>
  </si>
  <si>
    <t>8.7.4.1.</t>
  </si>
  <si>
    <t>21.23.002</t>
  </si>
  <si>
    <t>Иглорефлексотерапия</t>
  </si>
  <si>
    <t>8.7.4.2.</t>
  </si>
  <si>
    <t>8.7.5.</t>
  </si>
  <si>
    <t>Лечение  пиявками</t>
  </si>
  <si>
    <t>8.7.5.1.</t>
  </si>
  <si>
    <t>14.05.001</t>
  </si>
  <si>
    <t>9.</t>
  </si>
  <si>
    <t>Стационарная  помощь</t>
  </si>
  <si>
    <t>9.1.</t>
  </si>
  <si>
    <t>9.2.</t>
  </si>
  <si>
    <t>9.3.</t>
  </si>
  <si>
    <t>9.4.</t>
  </si>
  <si>
    <t xml:space="preserve">Оформление медицинской документации и  копий  документов  по  просьбе пациентов и запросам организаций      </t>
  </si>
  <si>
    <t>9.5.</t>
  </si>
  <si>
    <t>9.6.</t>
  </si>
  <si>
    <t>10.</t>
  </si>
  <si>
    <t>Урологический  кабинет</t>
  </si>
  <si>
    <t>10.1.</t>
  </si>
  <si>
    <t>10.2.</t>
  </si>
  <si>
    <t>11.28.008</t>
  </si>
  <si>
    <t>Инсталляция мочевого пузыря</t>
  </si>
  <si>
    <t>10.3.</t>
  </si>
  <si>
    <t>Лечение аппаратом "Интратон"</t>
  </si>
  <si>
    <t>10.4.</t>
  </si>
  <si>
    <t>Наложение  пункционной  энзистомы</t>
  </si>
  <si>
    <t>10.5.</t>
  </si>
  <si>
    <t>12.28.006</t>
  </si>
  <si>
    <t>Измерение скорости потока мочи (урофлоурометрия)</t>
  </si>
  <si>
    <t>12.</t>
  </si>
  <si>
    <t>Инфекционный  кабинет</t>
  </si>
  <si>
    <t>12.1.</t>
  </si>
  <si>
    <t>Взятие мазка  на  дифтерию</t>
  </si>
  <si>
    <t>12.2.</t>
  </si>
  <si>
    <t>Взятие мазка  на  бакпосев</t>
  </si>
  <si>
    <t>12.3.</t>
  </si>
  <si>
    <t>Взятие мазка  на  энтеробиоз</t>
  </si>
  <si>
    <t>12.4.</t>
  </si>
  <si>
    <t>Вакцинация от дифтерии, столбняка с осмотром инфекциониста</t>
  </si>
  <si>
    <t>12.6.</t>
  </si>
  <si>
    <t>Прививка  против  клещевого  энцефалита с осмотром инфекциониста однодозной вакциной</t>
  </si>
  <si>
    <t xml:space="preserve">Прививка  против  клещевого  энцефалита с осмотром инфекциониста однодозной вакциной для работников БУЗ УР "ГП №  6 МЗ УР" </t>
  </si>
  <si>
    <t>12.7.</t>
  </si>
  <si>
    <t>13.</t>
  </si>
  <si>
    <t>Поликлиника</t>
  </si>
  <si>
    <t>13.2.</t>
  </si>
  <si>
    <t>Оформление и выдача справки ( ВК ) заведующим подразделения</t>
  </si>
  <si>
    <t>13.3.</t>
  </si>
  <si>
    <t>Оформление паспорта здоровья</t>
  </si>
  <si>
    <t>13.6.</t>
  </si>
  <si>
    <t>Оформление санаторно-курортной карты врачом-терапевтом</t>
  </si>
  <si>
    <t>13.7.</t>
  </si>
  <si>
    <t>Заполнение санаторно-курортной карты фельшером доврачебного кабинета</t>
  </si>
  <si>
    <t>13.8.</t>
  </si>
  <si>
    <t>Оформление санаторно-курортной карты медсестрой терапевтического отделения</t>
  </si>
  <si>
    <t>13.10.</t>
  </si>
  <si>
    <t>Выписка из амбулаторной карты</t>
  </si>
  <si>
    <t>13.11.</t>
  </si>
  <si>
    <t>D</t>
  </si>
  <si>
    <t>20.02.001</t>
  </si>
  <si>
    <t>Предрейсовое медициское освидетельствование водителей</t>
  </si>
  <si>
    <t>13.12.</t>
  </si>
  <si>
    <t>22.02.04.</t>
  </si>
  <si>
    <t xml:space="preserve">Оформление и подготовка выписки из документа </t>
  </si>
  <si>
    <t>13.14.</t>
  </si>
  <si>
    <t>14.</t>
  </si>
  <si>
    <t>Справочный  стол</t>
  </si>
  <si>
    <t>14.1.</t>
  </si>
  <si>
    <t>Оформление дубликата  б / листа</t>
  </si>
  <si>
    <t>15.</t>
  </si>
  <si>
    <t>Услуги смотрового кабинета (медосмотр категорийных лиц)</t>
  </si>
  <si>
    <t>15.1.</t>
  </si>
  <si>
    <t>08.20.002</t>
  </si>
  <si>
    <t>Морфологическое исследование препарата тканей матки, придатков, стенки кишки (мазок на гонорею)</t>
  </si>
  <si>
    <t>15.2.</t>
  </si>
  <si>
    <t>15.3.</t>
  </si>
  <si>
    <t>Итого:</t>
  </si>
  <si>
    <t>15.4.</t>
  </si>
  <si>
    <t>26.19.002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</si>
  <si>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</si>
  <si>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</si>
  <si>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2.2.</t>
  </si>
  <si>
    <t>Медосмотр на посещение  в бассейн</t>
  </si>
  <si>
    <t>Итого  по  медосмотру</t>
  </si>
  <si>
    <t>Итого  медосмотр  с  флюорографией</t>
  </si>
  <si>
    <t>2.3.</t>
  </si>
  <si>
    <t>2.3.1.</t>
  </si>
  <si>
    <t>для мужчин</t>
  </si>
  <si>
    <t>Профилактический прием (осмотр, консультация) врача-офтальмолога включая офтальмоскопию, биомикроскопию глаза с помощью щелевой лампы, периметрию.</t>
  </si>
  <si>
    <t>Профилактический прием (осмотр, консультация) врача-оториноларинголога, включая вестибулометрию (вращательная отолиновая проба) и аудиометрию</t>
  </si>
  <si>
    <t>Комплексные лабораторные исследования ( полный анализ крови, микроскопическое исследование осадка мочи (полный анализ мочи), исследование уровня холестерина в крови, исследование уровня глюкозы в крови)</t>
  </si>
  <si>
    <t>Итого  по  медосмотру :</t>
  </si>
  <si>
    <t>Снятие  и  расшифровка  ЭКГ</t>
  </si>
  <si>
    <t>Итого  по  медосмотру  с  ЭКГ</t>
  </si>
  <si>
    <t>2.3.2.</t>
  </si>
  <si>
    <t>Профилактический прием (осмотр, консультация) врача-офтальмолога, включая офтальмоскопию, биомикроскопию глаза с помощью щелевой лампы, периметрию.</t>
  </si>
  <si>
    <t>2.4.</t>
  </si>
  <si>
    <t>Медосмотр на  право  ношения  оружия</t>
  </si>
  <si>
    <t>Спирография на апп. Валента</t>
  </si>
  <si>
    <t>6.1.12.</t>
  </si>
  <si>
    <t>Окраска мазка</t>
  </si>
  <si>
    <t>6.1.13.</t>
  </si>
  <si>
    <t xml:space="preserve">Исследование мазка на онкоцитологию </t>
  </si>
  <si>
    <t>Тест на кровь в моче (анализ мочи по Нечипоренко)</t>
  </si>
  <si>
    <t>7. Лечение в физиотерапевтическом отделении (за 1 сеанс)</t>
  </si>
  <si>
    <t>Подготовка и оформление объема медосмотра по приказу 302н</t>
  </si>
  <si>
    <t>Оформление заключительного акта по результатам медосмотра цеха, отдела численностью до 30 человек</t>
  </si>
  <si>
    <t>Оформление заключительного акта по результатам медосмотра цеха, отдела численностью 31-100 человек</t>
  </si>
  <si>
    <t>Оформление заключительного акта по результатам медосмотра цеха, отдела численностью 101-500 человек</t>
  </si>
  <si>
    <t>Оформление заключительного акта по результатам медосмотра цеха, отдела численностью более 500 человек</t>
  </si>
  <si>
    <t>6. Лабораторные исследования (цена за 1 исследование)</t>
  </si>
  <si>
    <t>21.</t>
  </si>
  <si>
    <t>Аллерголог-иммунолог</t>
  </si>
  <si>
    <t>21.1.</t>
  </si>
  <si>
    <t>Пробы с аллергенами (пыльцевыми)</t>
  </si>
  <si>
    <t>21.2.</t>
  </si>
  <si>
    <t>Пробы с аллергенами (бытовыми)</t>
  </si>
  <si>
    <t>Раздел</t>
  </si>
  <si>
    <t xml:space="preserve">Код </t>
  </si>
  <si>
    <t>Цена, в</t>
  </si>
  <si>
    <t>Шифр</t>
  </si>
  <si>
    <t>по классификатору</t>
  </si>
  <si>
    <t>Наименование  услуги</t>
  </si>
  <si>
    <t>рублях</t>
  </si>
  <si>
    <t>1. Консультативный  прием  врачей</t>
  </si>
  <si>
    <t>1.1.</t>
  </si>
  <si>
    <t>В</t>
  </si>
  <si>
    <t>01.047.01</t>
  </si>
  <si>
    <t>Первичный прием врача - терапевта без категории</t>
  </si>
  <si>
    <t>1.2.</t>
  </si>
  <si>
    <t>Первичный прием врача - терапевта 2 категории</t>
  </si>
  <si>
    <t>1.3.</t>
  </si>
  <si>
    <t>Первичный прием врача - терапевта 1 категории</t>
  </si>
  <si>
    <t>1.4.</t>
  </si>
  <si>
    <t>1.5.</t>
  </si>
  <si>
    <t>Первичный прием врача - терапевта высшей категории</t>
  </si>
  <si>
    <t>1.6.</t>
  </si>
  <si>
    <t>01.047.02</t>
  </si>
  <si>
    <t>Повторный прием врача - терапевта</t>
  </si>
  <si>
    <t>1.7.</t>
  </si>
  <si>
    <t>1.11.1.</t>
  </si>
  <si>
    <t>Прием (осмотр, консультация) врача-невропатолога заведующей отделением повторный</t>
  </si>
  <si>
    <t>1.48.1</t>
  </si>
  <si>
    <t>1.49.1</t>
  </si>
  <si>
    <t>Консультация врача-рефлексотерапевта</t>
  </si>
  <si>
    <t>1.59.</t>
  </si>
  <si>
    <t>Прием (осмотр, консультация) врача-хирурга на дому</t>
  </si>
  <si>
    <t>1.60.</t>
  </si>
  <si>
    <t>Прием (осмотр, консультация) врача-невропатолога на дому</t>
  </si>
  <si>
    <t>Медосмотр на право получения  водительских  прав</t>
  </si>
  <si>
    <t>для мужчин и женщин</t>
  </si>
  <si>
    <t>2.3.2.1</t>
  </si>
  <si>
    <t>2.3.2.2</t>
  </si>
  <si>
    <t>для женщин</t>
  </si>
  <si>
    <t>3.37.</t>
  </si>
  <si>
    <t>06.20.006</t>
  </si>
  <si>
    <t>Маммография</t>
  </si>
  <si>
    <t>6.1.25.</t>
  </si>
  <si>
    <t>09.05.030</t>
  </si>
  <si>
    <t>Исследование уровня натрия в крови</t>
  </si>
  <si>
    <t>6.1.26.</t>
  </si>
  <si>
    <t>09.05.031</t>
  </si>
  <si>
    <t>Исследование уровня калия в крови</t>
  </si>
  <si>
    <t xml:space="preserve">Определение Helicobacter Pylori </t>
  </si>
  <si>
    <r>
      <t>Исследование уровня общего трийодтиронина (Т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в крови</t>
    </r>
  </si>
  <si>
    <t>6.2.74.</t>
  </si>
  <si>
    <t>26.06.048</t>
  </si>
  <si>
    <t>Исследование сыворотки крови на ВИЧ,гепатиты В и С</t>
  </si>
  <si>
    <t>6.2.75.</t>
  </si>
  <si>
    <t>26.06.036</t>
  </si>
  <si>
    <t>Исследование сыворотки крови на  ВИЧ</t>
  </si>
  <si>
    <t>6.2.76.</t>
  </si>
  <si>
    <t xml:space="preserve">Исследование сыворотки крови на гепатит В </t>
  </si>
  <si>
    <t>6.2.77.</t>
  </si>
  <si>
    <t>26.06.041</t>
  </si>
  <si>
    <t>Исследование сыворотки крови на гепатит С</t>
  </si>
  <si>
    <t>6.2.78.</t>
  </si>
  <si>
    <t xml:space="preserve">Исследование сыворотки крови на гепатит В и С </t>
  </si>
  <si>
    <t>6.2.84.</t>
  </si>
  <si>
    <t>Определение IgM к вирусу клещевого энцефалита</t>
  </si>
  <si>
    <t>6.2.85.</t>
  </si>
  <si>
    <t>Определение IgG к вирусу клещевого энцефалита</t>
  </si>
  <si>
    <t>6.2.86.</t>
  </si>
  <si>
    <t>Определение IgМ к Лайм боррелиозу</t>
  </si>
  <si>
    <t>6.2.87.</t>
  </si>
  <si>
    <t>Определение IgG к Лайм боррелиозу</t>
  </si>
  <si>
    <t>6.2.88.</t>
  </si>
  <si>
    <t>Бактериологическое исследование крови на стерильность</t>
  </si>
  <si>
    <t>6.2.89.</t>
  </si>
  <si>
    <t>Определение антигена ротавирусов (фекалии)</t>
  </si>
  <si>
    <t>6.2.90.</t>
  </si>
  <si>
    <t>6.2.91.</t>
  </si>
  <si>
    <t>6.2.92.</t>
  </si>
  <si>
    <t>Бактериологическое исследование биологического материала на микрофлору: определение аэробных и факультативно-анаэробных микроорганизмов из одного локуса (посев на микрофлору)</t>
  </si>
  <si>
    <t>6.2.93.</t>
  </si>
  <si>
    <t>Определение чувствительности микроорганизмов к антибиотикам  и другим препаратов</t>
  </si>
  <si>
    <t>6.2.94.</t>
  </si>
  <si>
    <t>Бактериологическое исследование отделяемого зева и носа  на палочку дифтерии</t>
  </si>
  <si>
    <t>Электрофорез лекарственный</t>
  </si>
  <si>
    <t>Электрофорез полостной (эндонозальный, внутриушной)</t>
  </si>
  <si>
    <t>Ультрафиолетовое облучение слизистой носа, глотки, наружного слух. прохода (кварц-тубус)</t>
  </si>
  <si>
    <t>Дарсонвализация</t>
  </si>
  <si>
    <t>Магнитотерапия (ПеМП)</t>
  </si>
  <si>
    <t>Лечение аппаратом "Луч" (СМВ-терапия)</t>
  </si>
  <si>
    <t>Лечение СМТ (синус.-моделир. токи)(амплипульстерапия)</t>
  </si>
  <si>
    <t>Лечение ДДТ (деадинамические токи) (Диадинамотерапия)</t>
  </si>
  <si>
    <t>Гальванизация</t>
  </si>
  <si>
    <t>Лечение аппаратом "Ранет"(ДМВ-терапия)</t>
  </si>
  <si>
    <t>8.2.2.1.</t>
  </si>
  <si>
    <t>Перевязка на дому с выездом медицинской сестры</t>
  </si>
  <si>
    <t>Фармакопунктура</t>
  </si>
  <si>
    <t>25.31.032.001</t>
  </si>
  <si>
    <t>25.31.033.001</t>
  </si>
  <si>
    <t xml:space="preserve">А </t>
  </si>
  <si>
    <t>11.12.003.001</t>
  </si>
  <si>
    <t>Внутривенное капельное введение лекарственных средств (1процедура)</t>
  </si>
  <si>
    <t>Внутривенное капельное введение лекарственных средств (2 флакона) (1процедура)</t>
  </si>
  <si>
    <t>Капельное введение лекарствееных средств с подколкой</t>
  </si>
  <si>
    <t>03.28.001</t>
  </si>
  <si>
    <t>Цистоскопия</t>
  </si>
  <si>
    <t>F</t>
  </si>
  <si>
    <t>05.01.03</t>
  </si>
  <si>
    <t>Копирование документов (1 страница)</t>
  </si>
  <si>
    <t>Запись результатов флюорографического исследования на диск</t>
  </si>
  <si>
    <t>Приказ №198  от  09.10.2017 г.</t>
  </si>
  <si>
    <t>"Платные  услуги"</t>
  </si>
  <si>
    <t xml:space="preserve">Ввести с 10.10.2017 г.,П Р Е Й С К У Р А Н Т   № 1 - 2017  платных медицинских услуг БУЗ УР "ГП №  6 МЗ УР" </t>
  </si>
  <si>
    <t xml:space="preserve">Главный  врач </t>
  </si>
  <si>
    <t>Чистоусова Т.Ф.</t>
  </si>
  <si>
    <t>У Т В Е Р Ж Д А Ю</t>
  </si>
  <si>
    <t xml:space="preserve">БУЗ УР "ГП №  6 МЗ УР" </t>
  </si>
  <si>
    <t xml:space="preserve">  ________ Чистоусова Т.Ф.</t>
  </si>
  <si>
    <t>П Р Е Й С К У Р А Н Т   № 1 - 2017</t>
  </si>
  <si>
    <t xml:space="preserve">платных медицинских услуг БУЗ УР "ГП №  6 МЗ УР" на 10.10.2017 г. </t>
  </si>
  <si>
    <t xml:space="preserve">Первичный прием врача - терапевта заведующей терапевтическим отделением </t>
  </si>
  <si>
    <t>Прием (осмотр, консультация) врача-невролога первичный</t>
  </si>
  <si>
    <t>Прием (осмотр, консультация) врача-невролога заведующей отделением первичный</t>
  </si>
  <si>
    <t>Прием (осмотр, консультация) врача-невролога повторный</t>
  </si>
  <si>
    <t>Прием (осмотр, консультация) врача-невролога заведующей отделением повторный</t>
  </si>
  <si>
    <t>1.46.</t>
  </si>
  <si>
    <t>01.018.01</t>
  </si>
  <si>
    <t>Прием (осмотр, консультация) врача-колопроктолога первичный</t>
  </si>
  <si>
    <t>1.47.</t>
  </si>
  <si>
    <t>01.018.02</t>
  </si>
  <si>
    <t>Прием (осмотр, консультация) врача-колопроктолога повторный</t>
  </si>
  <si>
    <t>Прием (осмотр, консультация) врача-невролога на дому</t>
  </si>
  <si>
    <t>2.1.1.</t>
  </si>
  <si>
    <t>2.1.2.</t>
  </si>
  <si>
    <t>2.1.3.</t>
  </si>
  <si>
    <t>Профилактический прием (осмотр, консультация) врача-невролога</t>
  </si>
  <si>
    <t>2.1.4.</t>
  </si>
  <si>
    <t>2.1.5.</t>
  </si>
  <si>
    <r>
      <rPr>
        <sz val="11"/>
        <rFont val="Arial"/>
        <family val="2"/>
      </rPr>
      <t>Профилактический</t>
    </r>
    <r>
      <rPr>
        <sz val="12"/>
        <rFont val="Arial"/>
        <family val="2"/>
      </rPr>
      <t xml:space="preserve"> прием (осмотр, консультация) врача-офтальмолога ( старше 40 лет )</t>
    </r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</si>
  <si>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</si>
  <si>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</si>
  <si>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</si>
  <si>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</si>
  <si>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</si>
  <si>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</si>
  <si>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</si>
  <si>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</si>
  <si>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</si>
  <si>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2.2.1.</t>
  </si>
  <si>
    <t>2.2.2.</t>
  </si>
  <si>
    <t>2.2.3.</t>
  </si>
  <si>
    <t>Медосмотр на право получения  водительских  прав, категория А, В (индивидуальный транспорт), приказа №344н от15.06.2015г..</t>
  </si>
  <si>
    <t>2.3.1.1.</t>
  </si>
  <si>
    <t>2.3.1.2.</t>
  </si>
  <si>
    <t>2.3.1.3.</t>
  </si>
  <si>
    <t>Медосмотр на право получения  водительских  прав, лиц, работающих в качестве водителей транспортных средств (Согласно приказа №302н от 12.04.2011 года Приложение №2, п.27.Управление наземными транспортными средствами: категория С, Д, СЕ, ДЕ, Tm,Tb и подка</t>
  </si>
  <si>
    <t>2.3.2.1.1</t>
  </si>
  <si>
    <t>2.3.2.1.2</t>
  </si>
  <si>
    <t>2.3.2.1.3</t>
  </si>
  <si>
    <t>2.3.2.1.4</t>
  </si>
  <si>
    <t>2.3.2.1.5</t>
  </si>
  <si>
    <t>2.3.2.1.6</t>
  </si>
  <si>
    <t>2.3.2.1.7</t>
  </si>
  <si>
    <t>2.3.2.1.8</t>
  </si>
  <si>
    <t>2.3.2.1.9</t>
  </si>
  <si>
    <t>2.3.2.1.10</t>
  </si>
  <si>
    <t>2.3.2.1.11</t>
  </si>
  <si>
    <t>2.3.2.2.1</t>
  </si>
  <si>
    <t>2.3.2.2.2</t>
  </si>
  <si>
    <t>2.3.2.2.3</t>
  </si>
  <si>
    <t>2.3.2.2.4</t>
  </si>
  <si>
    <t>2.3.2.2.5</t>
  </si>
  <si>
    <t>2.3.2.2.6</t>
  </si>
  <si>
    <t>2.3.2.2.7</t>
  </si>
  <si>
    <t>2.3.2.2.8</t>
  </si>
  <si>
    <t>Комплексные лабораторные исследования ( полный анализ крови, микроскопическое исследование осадка мочи (полный анализ мочи), исследование уровня холестерина в крови, исследование уровня глюкозы в крови, исследование мазков)</t>
  </si>
  <si>
    <t>2.3.2.2.9</t>
  </si>
  <si>
    <t>2.3.2.2.10</t>
  </si>
  <si>
    <t>2.3.2.2.11</t>
  </si>
  <si>
    <t>2.3.2.2.12</t>
  </si>
  <si>
    <t>2.4.1.</t>
  </si>
  <si>
    <t>2.4.2.</t>
  </si>
  <si>
    <t>2.4.3.</t>
  </si>
  <si>
    <t>Медосмотр  приема  на  работу ,  учебу  у мужчин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</si>
  <si>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</si>
  <si>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</si>
  <si>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</si>
  <si>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</si>
  <si>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</si>
  <si>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</si>
  <si>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</si>
  <si>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</si>
  <si>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03.016.003</t>
  </si>
  <si>
    <t>Общий (клинический) анализ крови развернутый (на гем. анализаторе (с формулой)</t>
  </si>
  <si>
    <t>2.5.9.</t>
  </si>
  <si>
    <t>2.5.10.</t>
  </si>
  <si>
    <t>2.5.11.</t>
  </si>
  <si>
    <t>2.5.12.</t>
  </si>
  <si>
    <t>2.5.13.</t>
  </si>
  <si>
    <t>2.5.14.</t>
  </si>
  <si>
    <t>2.5.15.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</si>
  <si>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</si>
  <si>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</si>
  <si>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</si>
  <si>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</si>
  <si>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</si>
  <si>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</si>
  <si>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</si>
  <si>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</si>
  <si>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</si>
  <si>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B03.016.003</t>
  </si>
  <si>
    <t>2.6.10.</t>
  </si>
  <si>
    <t>2.6.11.</t>
  </si>
  <si>
    <t>2.6.12.</t>
  </si>
  <si>
    <t>2.6.13.</t>
  </si>
  <si>
    <t>2.6.14.</t>
  </si>
  <si>
    <t>2.6.15.</t>
  </si>
  <si>
    <t>2.6.16.</t>
  </si>
  <si>
    <t>2.6.17.</t>
  </si>
  <si>
    <t>2.7.</t>
  </si>
  <si>
    <t xml:space="preserve"> Рентгенологические  методы  исследования при медосмотрах</t>
  </si>
  <si>
    <t>2.7.1.</t>
  </si>
  <si>
    <t xml:space="preserve">Флюорография легких </t>
  </si>
  <si>
    <t>2.8.</t>
  </si>
  <si>
    <t>Ультразвуковые методы исследования медосмотр</t>
  </si>
  <si>
    <t>2.8.1.</t>
  </si>
  <si>
    <t>2.8.2.</t>
  </si>
  <si>
    <t xml:space="preserve">Ультразвуковое исследование печени + желчного пузыря </t>
  </si>
  <si>
    <t>2.8.3.</t>
  </si>
  <si>
    <t>2.8.4.</t>
  </si>
  <si>
    <t>Ультразвуковое исследование матки и придатков (трансабдоминально)</t>
  </si>
  <si>
    <t>2.8.5.</t>
  </si>
  <si>
    <t>Ультразвуковое исследование простаты , (трансабдоминально)</t>
  </si>
  <si>
    <t>2.9.</t>
  </si>
  <si>
    <t>Функциональные методы исследования медосмотр</t>
  </si>
  <si>
    <t>2.9.1.</t>
  </si>
  <si>
    <t>2.9.2.</t>
  </si>
  <si>
    <t>2.9.3.</t>
  </si>
  <si>
    <t>2.9.4.</t>
  </si>
  <si>
    <t>2.9.5.</t>
  </si>
  <si>
    <t>2.9.6.</t>
  </si>
  <si>
    <t>2.9.7.</t>
  </si>
  <si>
    <t>2.9.8.</t>
  </si>
  <si>
    <t>2.9.9.</t>
  </si>
  <si>
    <t>2.10.</t>
  </si>
  <si>
    <t>Лабораторные исследования для медицинских осмотров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</si>
  <si>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</si>
  <si>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</si>
  <si>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</si>
  <si>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</si>
  <si>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</si>
  <si>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</si>
  <si>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</si>
  <si>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</si>
  <si>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</si>
  <si>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</si>
  <si>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</si>
  <si>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</si>
  <si>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</si>
  <si>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</si>
  <si>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</si>
  <si>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09.21.003</t>
  </si>
  <si>
    <t xml:space="preserve">Микроскопическое исследование уретрального отделяемого </t>
  </si>
  <si>
    <t>2.10.16.</t>
  </si>
  <si>
    <t>2.10.17.</t>
  </si>
  <si>
    <t>26.19.001</t>
  </si>
  <si>
    <t>Бактериологическое исследование кала на возбудителя дизентерии (Shigella spp.)</t>
  </si>
  <si>
    <t>2.10.18.</t>
  </si>
  <si>
    <t>Бактериологическое исследование кала на тифо-паратифозные микроорганизмы (Salmonella typhi)</t>
  </si>
  <si>
    <t>2.10.19.</t>
  </si>
  <si>
    <t>2.10.20.</t>
  </si>
  <si>
    <t>2.10.21.</t>
  </si>
  <si>
    <t>2.10.22.</t>
  </si>
  <si>
    <t>26.08.005</t>
  </si>
  <si>
    <t>Бактериологическое исследование смывов глотки и околоносовых полостей на носительство золотистого стафилококка</t>
  </si>
  <si>
    <t>3.1.1.</t>
  </si>
  <si>
    <t>Флюорография легких (в двух проекциях)</t>
  </si>
  <si>
    <t>3.1.2.</t>
  </si>
  <si>
    <t>3.1.3.</t>
  </si>
  <si>
    <t>3.1.4.</t>
  </si>
  <si>
    <t>Ренгенография  легких в двух проекциях</t>
  </si>
  <si>
    <t>3.2.1.</t>
  </si>
  <si>
    <t>Рентгенография  черепа, в двух проекциях</t>
  </si>
  <si>
    <t>3.2.2.</t>
  </si>
  <si>
    <t>3.2.3.</t>
  </si>
  <si>
    <t>3.2.4.</t>
  </si>
  <si>
    <t>3.2.5.</t>
  </si>
  <si>
    <t>3.2.6.</t>
  </si>
  <si>
    <t>Прицельная внутриротовая контактная рентгенография зубов</t>
  </si>
  <si>
    <t>3.2.7.</t>
  </si>
  <si>
    <t>3.2.8.</t>
  </si>
  <si>
    <t>06.03.010</t>
  </si>
  <si>
    <t>Рентгенография шейного отдела позвоночника</t>
  </si>
  <si>
    <t>3.5.1.</t>
  </si>
  <si>
    <t>Функциональная рентгенография шейного отдела позвоночника</t>
  </si>
  <si>
    <t>3.5.2.</t>
  </si>
  <si>
    <t>06.03.013</t>
  </si>
  <si>
    <t>Рентгенография грудного отдела позвоночника</t>
  </si>
  <si>
    <t>3.6.1.</t>
  </si>
  <si>
    <t>06.03.017</t>
  </si>
  <si>
    <t>Рентгенография крестца</t>
  </si>
  <si>
    <t>3.6.2.</t>
  </si>
  <si>
    <t>3.6.3.</t>
  </si>
  <si>
    <t>3.6.4.</t>
  </si>
  <si>
    <t>3.6.5.</t>
  </si>
  <si>
    <t>3.7.1.</t>
  </si>
  <si>
    <t>Рентгенография тазобедренного сустава</t>
  </si>
  <si>
    <t>3.13.1.</t>
  </si>
  <si>
    <t>Рентгенография  таза</t>
  </si>
  <si>
    <t>06 18 003</t>
  </si>
  <si>
    <t>Ирригография</t>
  </si>
  <si>
    <t>Рентгенография  брюшной полости</t>
  </si>
  <si>
    <t>06.28.001</t>
  </si>
  <si>
    <t>4.5.1.</t>
  </si>
  <si>
    <t>Спирография на апп. Валента с  медикаментозной пробой</t>
  </si>
  <si>
    <t>Ультразвуковое исследование почек + надпочеников</t>
  </si>
  <si>
    <t>УЗИ моч. пузыря + простата 3 ед. (трансабдоминально)</t>
  </si>
  <si>
    <t>УЗИ предстательной железы (трансректально+трансабдоминально) + паховые лимфоузлы</t>
  </si>
  <si>
    <t>5.23.</t>
  </si>
  <si>
    <t>УЗИ комплексное урологическое(почки, надпочечники,  трансректальное исследование предстательной железы, мочевой пузырь)</t>
  </si>
  <si>
    <t>5.24.</t>
  </si>
  <si>
    <t>УЗИ комплексное (почки, надпочечники,  печень, желчный пузырь, поджелудочная железа, парааортальные лимфоузлы)</t>
  </si>
  <si>
    <t>Исследование уровня креатинина в крови</t>
  </si>
  <si>
    <r>
      <t>Исследование уровня общего трийодтиронина (Т</t>
    </r>
    <r>
      <rPr>
        <vertAlign val="sub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 в крови</t>
    </r>
  </si>
  <si>
    <t>Лазеротерапия (Милта) на 1 поле</t>
  </si>
  <si>
    <t>Лечение ультразвуком (УЗ-терапия, фонофорез) на 1 поле</t>
  </si>
  <si>
    <t>Внутрисуставное введение лекарственных средств(без стоимости лекарственного препарата)</t>
  </si>
  <si>
    <t>8.2.3.1.</t>
  </si>
  <si>
    <t xml:space="preserve">Внутрисуставное введение лекарственных средств дипроспан или бетаметазон (со стоимостью лекарственного препарата) </t>
  </si>
  <si>
    <t>Аборт (Медикаментозное прерывание беременности препаратом Мифепристон)</t>
  </si>
  <si>
    <t>Лечебная гимнастика:</t>
  </si>
  <si>
    <t>8.7.1.1</t>
  </si>
  <si>
    <t>25.30.018</t>
  </si>
  <si>
    <t>Дыхательная гимнастика по Стрельниковой</t>
  </si>
  <si>
    <t>8.7.1.2</t>
  </si>
  <si>
    <t>Назначение комплекса упражнений (лечебной физкультуры) на гимнастических мячах групповое занятие</t>
  </si>
  <si>
    <t>8.7.1.3</t>
  </si>
  <si>
    <t>Назначение комплекса упражнений (лечебной физкультуры) на гимнастических мячах индивидуальное занятие</t>
  </si>
  <si>
    <t>8.7.1.4</t>
  </si>
  <si>
    <t>Назначение комплекса упражнений (лечебной физкультуры) групповое занятие</t>
  </si>
  <si>
    <t>8.7.1.5</t>
  </si>
  <si>
    <t>Назначение комплекса упражнений (лечебной физкультуры) индивидуальное занятие</t>
  </si>
  <si>
    <t>Оздоровительная гимнастика</t>
  </si>
  <si>
    <t>Назначение комплекса упражнений (оздоровительная гимнастика) групповое занятие</t>
  </si>
  <si>
    <t>Назначение комплекса упражнений (оздоровительная гимнатсика) индивидуальное занятие</t>
  </si>
  <si>
    <t xml:space="preserve">Постановка пиявок </t>
  </si>
  <si>
    <t>8.7.5.2.</t>
  </si>
  <si>
    <t>Гирудотерапия 1 сеанс (2 пиявки)</t>
  </si>
  <si>
    <t>8.7.5.3.</t>
  </si>
  <si>
    <t>Гирудотерапия 1 сеанс (3 пиявки)</t>
  </si>
  <si>
    <t>Дневной стационар терапевического профиля - диагностика и лечение основного заболевания 1 пациенто-день</t>
  </si>
  <si>
    <t>Дневной стационар неврологического профиля - диагностика и лечение основного заболевания 1 пациенто-день</t>
  </si>
  <si>
    <t>Дневной стационар терапевического профиля - диагностика и лечение сопутствующего заболевания 1 пациенто-день</t>
  </si>
  <si>
    <t>9.7.</t>
  </si>
  <si>
    <t>12.5.</t>
  </si>
  <si>
    <t>Прививка  против гриппа  с осмотром инфекциониста (кроме национальных проектов)</t>
  </si>
  <si>
    <t>13.1.</t>
  </si>
  <si>
    <t>13.4.</t>
  </si>
  <si>
    <t>13.5.</t>
  </si>
  <si>
    <t>13.9.</t>
  </si>
  <si>
    <t>13.13.</t>
  </si>
  <si>
    <t>Экономист :                                                          Малыченко С.Ю.</t>
  </si>
  <si>
    <t xml:space="preserve">платных медицинских услуг БУЗ УР "ГП №  6 МЗ УР" на 04.09.2017 г. </t>
  </si>
  <si>
    <t xml:space="preserve">Наименование анализа: </t>
  </si>
  <si>
    <t>Кол-во анализ.</t>
  </si>
  <si>
    <t>Стоим-ть 1 ан.</t>
  </si>
  <si>
    <t>Стоим-ть услуг</t>
  </si>
  <si>
    <t>Диагностика инфекций:</t>
  </si>
  <si>
    <t>ИПП:</t>
  </si>
  <si>
    <t xml:space="preserve">АНТИ-ЛЮИС-Сум.антитела </t>
  </si>
  <si>
    <t>АНТИ-ЛЮИС-М</t>
  </si>
  <si>
    <t>АНТИ-ЛЮИС-G</t>
  </si>
  <si>
    <t>ЛЮИС-ТЕСТ №2</t>
  </si>
  <si>
    <t xml:space="preserve">РПГА-АНТИ-ЛЮИС </t>
  </si>
  <si>
    <t>Микоплазма IgA</t>
  </si>
  <si>
    <t>Микоплазма IgG</t>
  </si>
  <si>
    <t>Уреаплазма IgA</t>
  </si>
  <si>
    <t>Уреаплазма IgG</t>
  </si>
  <si>
    <t>Хламидии IgA</t>
  </si>
  <si>
    <t>Хламидии IgM</t>
  </si>
  <si>
    <t>Хламидии IgG</t>
  </si>
  <si>
    <t>Вирусные гепатиты и ВИЧ 1/2:</t>
  </si>
  <si>
    <t>Гепатит A IgM</t>
  </si>
  <si>
    <t>Гепатит A IgG</t>
  </si>
  <si>
    <t>HBsAg компл.1</t>
  </si>
  <si>
    <t>HBcAg-антитела(суммарные)</t>
  </si>
  <si>
    <t xml:space="preserve">АНТИ-НСV </t>
  </si>
  <si>
    <t>ВИЧ 1/2</t>
  </si>
  <si>
    <t>TORCH и герпесные инфекции</t>
  </si>
  <si>
    <t>АНТИ-ВПГ(Вир.прост.герп.)-1,2 G</t>
  </si>
  <si>
    <t>ВПГ-1,2 авидность G</t>
  </si>
  <si>
    <t>ВПГ-1,2 IgM -экспресс</t>
  </si>
  <si>
    <t>АНТИ-ВПГ-1-G-экспресс</t>
  </si>
  <si>
    <t>АНТИ-ВПГ-2-G-экспресс</t>
  </si>
  <si>
    <t>Вирус герпеса человека-6 IgG</t>
  </si>
  <si>
    <t>Вирус герпеса человека-8 IgG</t>
  </si>
  <si>
    <t>Ветр.оспа и опояс.лиш.VZV IgM</t>
  </si>
  <si>
    <t>Ветр.оспа и опояс.лиш.VZV IgG</t>
  </si>
  <si>
    <t>ВЭБ-ЕА-IgG</t>
  </si>
  <si>
    <t>ВЭБ-VCA-IgG</t>
  </si>
  <si>
    <t>ВЭБ-VCA-IgG-авидность</t>
  </si>
  <si>
    <t>ВЭБ-VCA-IgМ</t>
  </si>
  <si>
    <t>АНТИ-Rubella-G</t>
  </si>
  <si>
    <t>АНТИ-Rubella-G-Авидность</t>
  </si>
  <si>
    <t>АНТИ-Rubella-M</t>
  </si>
  <si>
    <t>АНТИ-ТОКСО-A</t>
  </si>
  <si>
    <t>АНТИ-ТОКСО-G</t>
  </si>
  <si>
    <t>АНТИ-ТОКСО-GАвидность</t>
  </si>
  <si>
    <t xml:space="preserve">АНТИ-ТОКСО-М </t>
  </si>
  <si>
    <t xml:space="preserve">ЦМВ-IgM </t>
  </si>
  <si>
    <t>ЦМВ-IgG</t>
  </si>
  <si>
    <t>ЦМВ-IgG авидность</t>
  </si>
  <si>
    <t>Кандидозы:</t>
  </si>
  <si>
    <t>Аспергилла-IgG</t>
  </si>
  <si>
    <t>Кандида-IgA</t>
  </si>
  <si>
    <t>Кандида-IgM</t>
  </si>
  <si>
    <t>Кандида-IgG</t>
  </si>
  <si>
    <t>Паразитарные инфекции:</t>
  </si>
  <si>
    <t>Аскарида-IgG</t>
  </si>
  <si>
    <t>Гельминты-IgG</t>
  </si>
  <si>
    <t>Лямблия антитела</t>
  </si>
  <si>
    <t>Лямблия-IgM</t>
  </si>
  <si>
    <t>Токсокара-IgG</t>
  </si>
  <si>
    <t>Описторхоз IgG</t>
  </si>
  <si>
    <t>Трихинилез IgG</t>
  </si>
  <si>
    <t>Эхинококкоз-IgG</t>
  </si>
  <si>
    <t>Итого анализы:</t>
  </si>
  <si>
    <t>Другие инфекционные заболевания:</t>
  </si>
  <si>
    <t>Аденовирус</t>
  </si>
  <si>
    <t>Норовирус</t>
  </si>
  <si>
    <t>Ротовирус</t>
  </si>
  <si>
    <t>Коклюш(Bordetella pertissis)IgG</t>
  </si>
  <si>
    <t>Хеликобактер пилори (кал)</t>
  </si>
  <si>
    <t>Хеликобактер -антитела</t>
  </si>
  <si>
    <t>Гормоны и маркеры:</t>
  </si>
  <si>
    <t xml:space="preserve">Гормоны щитовидной железы: </t>
  </si>
  <si>
    <t>Тироид-Т3 общий</t>
  </si>
  <si>
    <t>Тироид-Т3 свободный</t>
  </si>
  <si>
    <t>Тироид-Т4 общий</t>
  </si>
  <si>
    <t>Тироид-Т4 своб.</t>
  </si>
  <si>
    <t>Тироид-Тиреоглобулин ТГ</t>
  </si>
  <si>
    <t>Тироид-анти-Тг</t>
  </si>
  <si>
    <t>Тироид-анти-ТПО</t>
  </si>
  <si>
    <t>Тироид-ТТГ</t>
  </si>
  <si>
    <t xml:space="preserve">Гормоны половые: </t>
  </si>
  <si>
    <t>Гонадотропин-ЛГ</t>
  </si>
  <si>
    <t>Гонадотропин-ФСГ</t>
  </si>
  <si>
    <t>Гонадотропин-ХГч</t>
  </si>
  <si>
    <t>Гонадотропин-свободный ХГч</t>
  </si>
  <si>
    <t>Пролактин</t>
  </si>
  <si>
    <t>Стероид-Прогестерон</t>
  </si>
  <si>
    <t>Стероид-Тестостерон</t>
  </si>
  <si>
    <t>Нейронспецифич. Енолаза (NSE)</t>
  </si>
  <si>
    <t>ДЭАС</t>
  </si>
  <si>
    <t>Эстрадиол</t>
  </si>
  <si>
    <t xml:space="preserve">Гормоны поджелудочной железы: </t>
  </si>
  <si>
    <t>Инсулин</t>
  </si>
  <si>
    <t>С-пептид</t>
  </si>
  <si>
    <t xml:space="preserve">Гормоны надпочечников: </t>
  </si>
  <si>
    <t>Стероид-Кортизол</t>
  </si>
  <si>
    <t xml:space="preserve">Онкомаркеры: </t>
  </si>
  <si>
    <t>АФП</t>
  </si>
  <si>
    <t>ПСА-общий</t>
  </si>
  <si>
    <t>ПСА-свободный</t>
  </si>
  <si>
    <t>РЭА</t>
  </si>
  <si>
    <t>СА-125</t>
  </si>
  <si>
    <t>СА 19-9</t>
  </si>
  <si>
    <t>СА 15-3</t>
  </si>
  <si>
    <t>СА 72-4</t>
  </si>
  <si>
    <t>СА 242</t>
  </si>
  <si>
    <t>HE 4 антиген</t>
  </si>
  <si>
    <t>ТБГ</t>
  </si>
  <si>
    <t>ROMA(СА125+He4+расчет)</t>
  </si>
  <si>
    <t>HOMA-IR(Инсулин+сахар крови)</t>
  </si>
  <si>
    <t>Иммуноглобулины</t>
  </si>
  <si>
    <t>Иммуноглобулины IgA</t>
  </si>
  <si>
    <t>Иммуноглобулины IgM</t>
  </si>
  <si>
    <t>Иммуноглобулины IgG</t>
  </si>
  <si>
    <t>Иммуноглобулины IgE</t>
  </si>
  <si>
    <t>ПЦР-диагностика бактериальных инфекций</t>
  </si>
  <si>
    <t>Тип  ан-за</t>
  </si>
  <si>
    <t>Кол-во ан.</t>
  </si>
  <si>
    <t>ИППП(безусловные патогены)</t>
  </si>
  <si>
    <t>ДНК Chlamydia trachomatis / Mycoplasma genitalium (ком.1)</t>
  </si>
  <si>
    <t>Кач.</t>
  </si>
  <si>
    <t>Колич.</t>
  </si>
  <si>
    <t>ДНК Chlamydia trachomatis / Ureaplasma species (ком.1)</t>
  </si>
  <si>
    <t>ДНК Trichomonas vaginalis / Neisseria gonorrhoeae (комп.1)</t>
  </si>
  <si>
    <t>ДНК Candida albicans/ Gardnerella vaginalis (компл.1)</t>
  </si>
  <si>
    <t>ДНК Ureaplasma urealyticum / Ureaplasma parvum (компл.1)</t>
  </si>
  <si>
    <t>Mycoplasma hominis (компл.1)</t>
  </si>
  <si>
    <t>Mycoplasma genitalium (к.1)</t>
  </si>
  <si>
    <t>Ureaplasma urealyticum (к.1)</t>
  </si>
  <si>
    <t>Ureaplasma species (к.1)</t>
  </si>
  <si>
    <t>Бактериальный вагиноз</t>
  </si>
  <si>
    <t>ДНК ПЦР-12 ИППП: Chlamydia trachomatis/ Ureaplasma species; Mycoplasma hominis/ Mycoplas-ma genitalium; Trichomonas vagi-nalis/Neisseria gonorrhoeae;Can-dida albicans/Gardnerella vagina-lis; Цитомегаловирус/Вирус простого герпеса 1 и 2 типов; Вирус папилломы чел-ка16типа /Вирус папилом. чел-ка 18 типа</t>
  </si>
  <si>
    <t>Bacteroides species (компл.1)</t>
  </si>
  <si>
    <t>Лактонорм(лактобацилы+ОБМ)</t>
  </si>
  <si>
    <t>Gardnerella aginalis/Atopobium vaginae (комплект 1)</t>
  </si>
  <si>
    <t>Mycoplasma hominis / Mycoplasma genitalium (ком.1)</t>
  </si>
  <si>
    <t>Mobiluncus mulieris/Mobiluncus curtisii (комплект 1)</t>
  </si>
  <si>
    <t>Prevotella species/Leptotrichia amnionii group (комплект 1)</t>
  </si>
  <si>
    <t>Кандидозы</t>
  </si>
  <si>
    <t>ДНК Candida parapsilosis/ Candida ropicalis (компл.1)</t>
  </si>
  <si>
    <t>ДНК Candida krusei / Candida glabrata (комплект 1)</t>
  </si>
  <si>
    <t>ДНК Candida albicans / Fungi
(комплект 1)</t>
  </si>
  <si>
    <t>Биофлоры</t>
  </si>
  <si>
    <r>
      <rPr>
        <sz val="10"/>
        <rFont val="Times New Roman"/>
        <family val="1"/>
      </rPr>
      <t>ПЦР Биофлор-10: Atopobium vaginae;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Candida albicans;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Gardnerella vaginalis;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Fungi;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Lacto-bacilus spp; Leptotrichia am-nionii ;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Mobiluncus mulieris; Mobiluncus curtisii;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ОБМ,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Prevotella species</t>
    </r>
  </si>
  <si>
    <t>ПЦР Биофлор-12: Atopobium vaginae; Candida albicans; Gardnerella vaginalis; Fungi; Lactobacilus spp; Leptotrichia amnionii group; Mycoplasma hominis;  Mobiluncus mulieris; Mobiluncus curtisii; ОБМ; Prevotella species; Ureaplasma species</t>
  </si>
  <si>
    <t>ПЦР Биофлор-18: Atopobium vaginae; Bacteroides species; Chlamydia trachomatis; Candida albicans; ВПГ-1,2; Gardnerella vaginalis; Fungi; Lactobacilus spp; Leptotrichia amnionii group; Mycoplasma hominis; Mycoplasma genitalium; Mobiluncus mulieris; Mobiluncus curtisii; Neisseria gonorrhoeae; ОМБ; Prevotella species; Ureaplasma species; Trichomonas vaginalis; ЦМБ</t>
  </si>
  <si>
    <r>
      <rPr>
        <sz val="10"/>
        <rFont val="Times New Roman"/>
        <family val="1"/>
      </rPr>
      <t>ПЦР Биофлор-6: Atopobium vaginae;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Gardnerella vaginalis;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Lactobacilus spp; Leptotrichia amnionii ;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ОБМ,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Prevotella species</t>
    </r>
  </si>
  <si>
    <r>
      <rPr>
        <sz val="10"/>
        <rFont val="Times New Roman"/>
        <family val="1"/>
      </rPr>
      <t>ПЦР Биофлор-8: Atopobium vaginae;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Candida albicans;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Gardnerella vaginalis;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Fungi;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Lacto-bacilus spp; Leptotrichia am-nionii ;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ОБМ,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Prevotella species</t>
    </r>
  </si>
  <si>
    <t>Герпесные инфекции</t>
  </si>
  <si>
    <t>ДНК ЦМВ / ВПГ-1,2 (компл.1)</t>
  </si>
  <si>
    <t>ДНК ВПГ-1 / ВПГ-2 (к.1)</t>
  </si>
  <si>
    <t>ДНК ВГЧ-6 (к.1)</t>
  </si>
  <si>
    <t>ДНК ВЭБ (комплект 1)</t>
  </si>
  <si>
    <t>Папиломавирусные инфекции</t>
  </si>
  <si>
    <t>ДНК ВПЧ 16/18 (комплект 1)</t>
  </si>
  <si>
    <t>ДНК ВПЧ ВКР скрин (компл.1)
16, 18, 31, 33, 35, 39, 45, 51, 52, 56, 58, 59, 66 и 68 типов высок. канцерогенного риска
д/выявления ДНК ВПЧ без определ. генотипа</t>
  </si>
  <si>
    <t>ДНК ВПЧ ВКР генотип (колич.  компл.1) РУ № ФСР 2012/13457
для дифференц. Выявл. и количеств.определен. ДНК вирусов папил-ломы челов.16, 18, 31, 33, 35, 39, 45, 51, 52, 56, 58 и 59 типов высок. канцероген. риска (ВКР)</t>
  </si>
  <si>
    <t>Гепатитные инфекции</t>
  </si>
  <si>
    <t>РНК ВГА (комплект 1)</t>
  </si>
  <si>
    <t>Приказ №199  от  09.10.2017 г.</t>
  </si>
  <si>
    <t xml:space="preserve">Ввести с 10.10.2017 г.,П Р Е Й С К У Р А Н Т   № 1а - 2017  платных медицинских услуг БУЗ УР "ГП №  6 МЗ УР" осуществляемых по договору 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</si>
</sst>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%"/>
    <numFmt numFmtId="183" formatCode="[$-FC19]d\ mmmm\ yyyy\ &quot;г.&quot;"/>
    <numFmt numFmtId="184" formatCode="_(* #,##0.0_);_(* \(#,##0.0\);_(* &quot;-&quot;??_);_(@_)"/>
    <numFmt numFmtId="185" formatCode="_(* #,##0.00_);_(* \(#,##0.0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_);_(* \(#,##0\);_(* &quot;-&quot;??_);_(@_)"/>
    <numFmt numFmtId="189" formatCode="#,##0.00_ ;\-#,##0.00\ "/>
    <numFmt numFmtId="190" formatCode="#,##0&quot;р.&quot;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-419]General"/>
    <numFmt numFmtId="195" formatCode="#,##0\ &quot;р.&quot;"/>
    <numFmt numFmtId="196" formatCode="#,##0[$р.-419]"/>
    <numFmt numFmtId="197" formatCode="#,##0.00[$р.-419]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Courier New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vertAlign val="subscript"/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vertAlign val="subscript"/>
      <sz val="12"/>
      <color indexed="8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sz val="9"/>
      <name val="Times New Roman"/>
      <family val="1"/>
    </font>
    <font>
      <sz val="9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94" fontId="64" fillId="0" borderId="0" applyBorder="0" applyProtection="0">
      <alignment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wrapText="1"/>
    </xf>
    <xf numFmtId="0" fontId="29" fillId="0" borderId="13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/>
    </xf>
    <xf numFmtId="171" fontId="29" fillId="0" borderId="10" xfId="61" applyFont="1" applyBorder="1" applyAlignment="1">
      <alignment horizontal="center"/>
    </xf>
    <xf numFmtId="171" fontId="31" fillId="0" borderId="10" xfId="61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 wrapText="1"/>
    </xf>
    <xf numFmtId="0" fontId="7" fillId="24" borderId="18" xfId="0" applyFont="1" applyFill="1" applyBorder="1" applyAlignment="1">
      <alignment vertical="top" wrapText="1"/>
    </xf>
    <xf numFmtId="0" fontId="32" fillId="24" borderId="19" xfId="0" applyFont="1" applyFill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24" borderId="21" xfId="0" applyFont="1" applyFill="1" applyBorder="1" applyAlignment="1">
      <alignment vertical="top" wrapText="1"/>
    </xf>
    <xf numFmtId="0" fontId="6" fillId="24" borderId="20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vertical="top" wrapText="1"/>
    </xf>
    <xf numFmtId="0" fontId="9" fillId="24" borderId="22" xfId="0" applyFont="1" applyFill="1" applyBorder="1" applyAlignment="1">
      <alignment/>
    </xf>
    <xf numFmtId="0" fontId="7" fillId="24" borderId="17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9" fillId="24" borderId="22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24" borderId="24" xfId="0" applyFont="1" applyFill="1" applyBorder="1" applyAlignment="1">
      <alignment vertical="top" wrapText="1"/>
    </xf>
    <xf numFmtId="0" fontId="6" fillId="24" borderId="19" xfId="0" applyFont="1" applyFill="1" applyBorder="1" applyAlignment="1">
      <alignment vertical="top" wrapText="1"/>
    </xf>
    <xf numFmtId="0" fontId="6" fillId="24" borderId="25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24" borderId="22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29" fillId="0" borderId="13" xfId="0" applyNumberFormat="1" applyFont="1" applyBorder="1" applyAlignment="1">
      <alignment wrapText="1"/>
    </xf>
    <xf numFmtId="0" fontId="29" fillId="0" borderId="13" xfId="0" applyFont="1" applyFill="1" applyBorder="1" applyAlignment="1">
      <alignment wrapText="1"/>
    </xf>
    <xf numFmtId="171" fontId="31" fillId="0" borderId="10" xfId="6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6" fillId="0" borderId="28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wrapText="1"/>
    </xf>
    <xf numFmtId="171" fontId="6" fillId="0" borderId="28" xfId="6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center" wrapText="1"/>
    </xf>
    <xf numFmtId="171" fontId="6" fillId="0" borderId="26" xfId="6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0" fontId="3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17" fontId="6" fillId="0" borderId="10" xfId="0" applyNumberFormat="1" applyFont="1" applyFill="1" applyBorder="1" applyAlignment="1">
      <alignment horizontal="left" vertical="top"/>
    </xf>
    <xf numFmtId="0" fontId="6" fillId="24" borderId="13" xfId="0" applyFont="1" applyFill="1" applyBorder="1" applyAlignment="1">
      <alignment horizontal="justify" vertical="center" wrapText="1"/>
    </xf>
    <xf numFmtId="14" fontId="6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1" fontId="6" fillId="0" borderId="10" xfId="61" applyFont="1" applyBorder="1" applyAlignment="1">
      <alignment/>
    </xf>
    <xf numFmtId="171" fontId="6" fillId="0" borderId="10" xfId="6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16" fontId="6" fillId="0" borderId="10" xfId="0" applyNumberFormat="1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16" fontId="6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vertical="top"/>
    </xf>
    <xf numFmtId="0" fontId="33" fillId="0" borderId="10" xfId="0" applyFont="1" applyFill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right"/>
    </xf>
    <xf numFmtId="0" fontId="44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vertical="top" wrapText="1"/>
    </xf>
    <xf numFmtId="171" fontId="44" fillId="0" borderId="0" xfId="61" applyFont="1" applyFill="1" applyAlignment="1">
      <alignment horizontal="right" vertical="top"/>
    </xf>
    <xf numFmtId="0" fontId="44" fillId="0" borderId="0" xfId="0" applyFont="1" applyFill="1" applyAlignment="1">
      <alignment horizontal="right" vertical="top"/>
    </xf>
    <xf numFmtId="171" fontId="44" fillId="0" borderId="0" xfId="61" applyFont="1" applyAlignment="1">
      <alignment vertical="top"/>
    </xf>
    <xf numFmtId="0" fontId="44" fillId="0" borderId="0" xfId="0" applyFont="1" applyFill="1" applyAlignment="1">
      <alignment horizontal="center" vertical="top" wrapText="1"/>
    </xf>
    <xf numFmtId="0" fontId="44" fillId="0" borderId="28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center" vertical="top"/>
    </xf>
    <xf numFmtId="0" fontId="44" fillId="0" borderId="33" xfId="0" applyFont="1" applyFill="1" applyBorder="1" applyAlignment="1">
      <alignment vertical="top" wrapText="1"/>
    </xf>
    <xf numFmtId="171" fontId="44" fillId="0" borderId="28" xfId="61" applyFont="1" applyFill="1" applyBorder="1" applyAlignment="1">
      <alignment horizontal="center" vertical="top"/>
    </xf>
    <xf numFmtId="0" fontId="44" fillId="0" borderId="26" xfId="0" applyFont="1" applyFill="1" applyBorder="1" applyAlignment="1">
      <alignment horizontal="left" vertical="top"/>
    </xf>
    <xf numFmtId="0" fontId="44" fillId="0" borderId="27" xfId="0" applyFont="1" applyFill="1" applyBorder="1" applyAlignment="1">
      <alignment horizontal="center" vertical="top" wrapText="1"/>
    </xf>
    <xf numFmtId="171" fontId="44" fillId="0" borderId="26" xfId="61" applyFont="1" applyFill="1" applyBorder="1" applyAlignment="1">
      <alignment horizontal="center" vertical="top"/>
    </xf>
    <xf numFmtId="0" fontId="44" fillId="25" borderId="10" xfId="0" applyFont="1" applyFill="1" applyBorder="1" applyAlignment="1">
      <alignment horizontal="left" vertical="top"/>
    </xf>
    <xf numFmtId="0" fontId="44" fillId="25" borderId="10" xfId="0" applyFont="1" applyFill="1" applyBorder="1" applyAlignment="1">
      <alignment vertical="top"/>
    </xf>
    <xf numFmtId="0" fontId="45" fillId="25" borderId="10" xfId="0" applyFont="1" applyFill="1" applyBorder="1" applyAlignment="1">
      <alignment vertical="top" wrapText="1"/>
    </xf>
    <xf numFmtId="171" fontId="44" fillId="25" borderId="10" xfId="61" applyFont="1" applyFill="1" applyBorder="1" applyAlignment="1">
      <alignment vertical="top"/>
    </xf>
    <xf numFmtId="0" fontId="44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vertical="top" wrapText="1"/>
    </xf>
    <xf numFmtId="171" fontId="44" fillId="0" borderId="10" xfId="61" applyFont="1" applyFill="1" applyBorder="1" applyAlignment="1">
      <alignment vertical="top"/>
    </xf>
    <xf numFmtId="171" fontId="44" fillId="0" borderId="10" xfId="61" applyFont="1" applyBorder="1" applyAlignment="1">
      <alignment vertical="top"/>
    </xf>
    <xf numFmtId="0" fontId="46" fillId="0" borderId="10" xfId="0" applyFont="1" applyFill="1" applyBorder="1" applyAlignment="1">
      <alignment vertical="top" wrapText="1"/>
    </xf>
    <xf numFmtId="17" fontId="44" fillId="0" borderId="10" xfId="0" applyNumberFormat="1" applyFont="1" applyFill="1" applyBorder="1" applyAlignment="1">
      <alignment horizontal="left" vertical="top"/>
    </xf>
    <xf numFmtId="0" fontId="44" fillId="0" borderId="10" xfId="0" applyFont="1" applyFill="1" applyBorder="1" applyAlignment="1">
      <alignment vertical="top"/>
    </xf>
    <xf numFmtId="0" fontId="44" fillId="25" borderId="10" xfId="0" applyFont="1" applyFill="1" applyBorder="1" applyAlignment="1">
      <alignment horizontal="center" vertical="top"/>
    </xf>
    <xf numFmtId="14" fontId="44" fillId="25" borderId="10" xfId="0" applyNumberFormat="1" applyFont="1" applyFill="1" applyBorder="1" applyAlignment="1">
      <alignment horizontal="left" vertical="top"/>
    </xf>
    <xf numFmtId="0" fontId="47" fillId="25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left" vertical="top"/>
    </xf>
    <xf numFmtId="0" fontId="44" fillId="24" borderId="13" xfId="0" applyFont="1" applyFill="1" applyBorder="1" applyAlignment="1">
      <alignment horizontal="justify" vertical="top" wrapText="1"/>
    </xf>
    <xf numFmtId="0" fontId="48" fillId="25" borderId="13" xfId="0" applyFont="1" applyFill="1" applyBorder="1" applyAlignment="1">
      <alignment vertical="top"/>
    </xf>
    <xf numFmtId="0" fontId="48" fillId="25" borderId="34" xfId="0" applyFont="1" applyFill="1" applyBorder="1" applyAlignment="1">
      <alignment vertical="top"/>
    </xf>
    <xf numFmtId="0" fontId="45" fillId="25" borderId="13" xfId="0" applyFont="1" applyFill="1" applyBorder="1" applyAlignment="1">
      <alignment vertical="top"/>
    </xf>
    <xf numFmtId="0" fontId="44" fillId="25" borderId="13" xfId="0" applyFont="1" applyFill="1" applyBorder="1" applyAlignment="1">
      <alignment vertical="top"/>
    </xf>
    <xf numFmtId="0" fontId="44" fillId="25" borderId="34" xfId="0" applyFont="1" applyFill="1" applyBorder="1" applyAlignment="1">
      <alignment vertical="top"/>
    </xf>
    <xf numFmtId="0" fontId="49" fillId="25" borderId="35" xfId="0" applyFont="1" applyFill="1" applyBorder="1" applyAlignment="1">
      <alignment vertical="top" wrapText="1"/>
    </xf>
    <xf numFmtId="0" fontId="49" fillId="25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44" fillId="26" borderId="10" xfId="0" applyFont="1" applyFill="1" applyBorder="1" applyAlignment="1">
      <alignment horizontal="center" vertical="top"/>
    </xf>
    <xf numFmtId="0" fontId="44" fillId="26" borderId="10" xfId="0" applyFont="1" applyFill="1" applyBorder="1" applyAlignment="1">
      <alignment vertical="top" wrapText="1"/>
    </xf>
    <xf numFmtId="171" fontId="44" fillId="26" borderId="10" xfId="61" applyFont="1" applyFill="1" applyBorder="1" applyAlignment="1">
      <alignment vertical="top"/>
    </xf>
    <xf numFmtId="0" fontId="50" fillId="0" borderId="10" xfId="0" applyFont="1" applyFill="1" applyBorder="1" applyAlignment="1">
      <alignment horizontal="left" vertical="top" wrapText="1"/>
    </xf>
    <xf numFmtId="0" fontId="46" fillId="26" borderId="10" xfId="0" applyFont="1" applyFill="1" applyBorder="1" applyAlignment="1">
      <alignment horizontal="left" vertical="top" wrapText="1"/>
    </xf>
    <xf numFmtId="0" fontId="46" fillId="26" borderId="10" xfId="0" applyFont="1" applyFill="1" applyBorder="1" applyAlignment="1">
      <alignment vertical="top" wrapText="1"/>
    </xf>
    <xf numFmtId="0" fontId="46" fillId="25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8" fillId="25" borderId="10" xfId="0" applyFont="1" applyFill="1" applyBorder="1" applyAlignment="1">
      <alignment vertical="top" wrapText="1"/>
    </xf>
    <xf numFmtId="16" fontId="44" fillId="0" borderId="10" xfId="0" applyNumberFormat="1" applyFont="1" applyFill="1" applyBorder="1" applyAlignment="1">
      <alignment horizontal="left" vertical="top"/>
    </xf>
    <xf numFmtId="0" fontId="44" fillId="25" borderId="28" xfId="0" applyFont="1" applyFill="1" applyBorder="1" applyAlignment="1">
      <alignment horizontal="left" vertical="top"/>
    </xf>
    <xf numFmtId="0" fontId="44" fillId="25" borderId="28" xfId="0" applyFont="1" applyFill="1" applyBorder="1" applyAlignment="1">
      <alignment vertical="top"/>
    </xf>
    <xf numFmtId="0" fontId="48" fillId="25" borderId="28" xfId="0" applyFont="1" applyFill="1" applyBorder="1" applyAlignment="1">
      <alignment vertical="top" wrapText="1"/>
    </xf>
    <xf numFmtId="171" fontId="44" fillId="25" borderId="28" xfId="61" applyFont="1" applyFill="1" applyBorder="1" applyAlignment="1">
      <alignment vertical="top"/>
    </xf>
    <xf numFmtId="0" fontId="44" fillId="0" borderId="13" xfId="0" applyFont="1" applyFill="1" applyBorder="1" applyAlignment="1">
      <alignment vertical="top"/>
    </xf>
    <xf numFmtId="171" fontId="44" fillId="0" borderId="10" xfId="6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171" fontId="44" fillId="0" borderId="35" xfId="61" applyFont="1" applyFill="1" applyBorder="1" applyAlignment="1">
      <alignment horizontal="center" vertical="top"/>
    </xf>
    <xf numFmtId="0" fontId="44" fillId="26" borderId="10" xfId="0" applyFont="1" applyFill="1" applyBorder="1" applyAlignment="1">
      <alignment horizontal="left" vertical="top"/>
    </xf>
    <xf numFmtId="0" fontId="44" fillId="26" borderId="10" xfId="0" applyFont="1" applyFill="1" applyBorder="1" applyAlignment="1">
      <alignment vertical="top"/>
    </xf>
    <xf numFmtId="0" fontId="47" fillId="26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26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14" fontId="44" fillId="26" borderId="10" xfId="0" applyNumberFormat="1" applyFont="1" applyFill="1" applyBorder="1" applyAlignment="1">
      <alignment horizontal="center" vertical="top"/>
    </xf>
    <xf numFmtId="0" fontId="44" fillId="0" borderId="26" xfId="0" applyFont="1" applyFill="1" applyBorder="1" applyAlignment="1">
      <alignment horizontal="left" vertical="top" wrapText="1"/>
    </xf>
    <xf numFmtId="0" fontId="44" fillId="25" borderId="26" xfId="0" applyFont="1" applyFill="1" applyBorder="1" applyAlignment="1">
      <alignment horizontal="left" vertical="top"/>
    </xf>
    <xf numFmtId="0" fontId="44" fillId="25" borderId="26" xfId="0" applyFont="1" applyFill="1" applyBorder="1" applyAlignment="1">
      <alignment vertical="top"/>
    </xf>
    <xf numFmtId="0" fontId="45" fillId="25" borderId="26" xfId="0" applyFont="1" applyFill="1" applyBorder="1" applyAlignment="1">
      <alignment vertical="top" wrapText="1"/>
    </xf>
    <xf numFmtId="171" fontId="44" fillId="25" borderId="26" xfId="61" applyFont="1" applyFill="1" applyBorder="1" applyAlignment="1">
      <alignment vertical="top"/>
    </xf>
    <xf numFmtId="14" fontId="46" fillId="0" borderId="10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 applyProtection="1">
      <alignment horizontal="justify" vertical="top" wrapText="1"/>
      <protection/>
    </xf>
    <xf numFmtId="0" fontId="46" fillId="0" borderId="13" xfId="0" applyFont="1" applyFill="1" applyBorder="1" applyAlignment="1">
      <alignment horizontal="center" vertical="top" wrapText="1"/>
    </xf>
    <xf numFmtId="171" fontId="44" fillId="0" borderId="35" xfId="61" applyFont="1" applyFill="1" applyBorder="1" applyAlignment="1">
      <alignment vertical="top"/>
    </xf>
    <xf numFmtId="0" fontId="46" fillId="0" borderId="28" xfId="0" applyFont="1" applyFill="1" applyBorder="1" applyAlignment="1">
      <alignment horizontal="center" vertical="top" wrapText="1"/>
    </xf>
    <xf numFmtId="0" fontId="46" fillId="0" borderId="30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vertical="top" wrapText="1"/>
    </xf>
    <xf numFmtId="171" fontId="44" fillId="0" borderId="29" xfId="61" applyFont="1" applyFill="1" applyBorder="1" applyAlignment="1">
      <alignment vertical="top"/>
    </xf>
    <xf numFmtId="16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 shrinkToFit="1"/>
    </xf>
    <xf numFmtId="0" fontId="52" fillId="25" borderId="10" xfId="0" applyFont="1" applyFill="1" applyBorder="1" applyAlignment="1">
      <alignment vertical="top" wrapText="1"/>
    </xf>
    <xf numFmtId="0" fontId="53" fillId="25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45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vertical="top"/>
    </xf>
    <xf numFmtId="0" fontId="45" fillId="0" borderId="1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wrapText="1"/>
    </xf>
    <xf numFmtId="171" fontId="6" fillId="0" borderId="0" xfId="61" applyFont="1" applyFill="1" applyAlignment="1">
      <alignment horizontal="right"/>
    </xf>
    <xf numFmtId="171" fontId="6" fillId="0" borderId="0" xfId="61" applyFont="1" applyAlignment="1">
      <alignment/>
    </xf>
    <xf numFmtId="0" fontId="44" fillId="0" borderId="0" xfId="0" applyFont="1" applyFill="1" applyAlignment="1">
      <alignment horizontal="center" wrapText="1"/>
    </xf>
    <xf numFmtId="0" fontId="6" fillId="25" borderId="10" xfId="0" applyFont="1" applyFill="1" applyBorder="1" applyAlignment="1">
      <alignment horizontal="left" vertical="top"/>
    </xf>
    <xf numFmtId="0" fontId="6" fillId="25" borderId="10" xfId="0" applyFont="1" applyFill="1" applyBorder="1" applyAlignment="1">
      <alignment vertical="top"/>
    </xf>
    <xf numFmtId="0" fontId="33" fillId="25" borderId="10" xfId="0" applyFont="1" applyFill="1" applyBorder="1" applyAlignment="1">
      <alignment wrapText="1"/>
    </xf>
    <xf numFmtId="171" fontId="6" fillId="25" borderId="10" xfId="61" applyFont="1" applyFill="1" applyBorder="1" applyAlignment="1">
      <alignment/>
    </xf>
    <xf numFmtId="0" fontId="6" fillId="25" borderId="10" xfId="0" applyFont="1" applyFill="1" applyBorder="1" applyAlignment="1">
      <alignment horizontal="center" vertical="top"/>
    </xf>
    <xf numFmtId="14" fontId="6" fillId="25" borderId="10" xfId="0" applyNumberFormat="1" applyFont="1" applyFill="1" applyBorder="1" applyAlignment="1">
      <alignment horizontal="left" vertical="top"/>
    </xf>
    <xf numFmtId="0" fontId="35" fillId="25" borderId="10" xfId="0" applyFont="1" applyFill="1" applyBorder="1" applyAlignment="1">
      <alignment wrapText="1"/>
    </xf>
    <xf numFmtId="0" fontId="7" fillId="25" borderId="13" xfId="0" applyFont="1" applyFill="1" applyBorder="1" applyAlignment="1">
      <alignment vertical="top"/>
    </xf>
    <xf numFmtId="0" fontId="7" fillId="25" borderId="34" xfId="0" applyFont="1" applyFill="1" applyBorder="1" applyAlignment="1">
      <alignment vertical="top"/>
    </xf>
    <xf numFmtId="0" fontId="33" fillId="25" borderId="13" xfId="0" applyFont="1" applyFill="1" applyBorder="1" applyAlignment="1">
      <alignment vertical="top"/>
    </xf>
    <xf numFmtId="0" fontId="6" fillId="25" borderId="13" xfId="0" applyFont="1" applyFill="1" applyBorder="1" applyAlignment="1">
      <alignment vertical="top"/>
    </xf>
    <xf numFmtId="0" fontId="6" fillId="25" borderId="34" xfId="0" applyFont="1" applyFill="1" applyBorder="1" applyAlignment="1">
      <alignment vertical="top"/>
    </xf>
    <xf numFmtId="0" fontId="36" fillId="25" borderId="35" xfId="0" applyFont="1" applyFill="1" applyBorder="1" applyAlignment="1">
      <alignment wrapText="1"/>
    </xf>
    <xf numFmtId="0" fontId="36" fillId="25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center" vertical="top"/>
    </xf>
    <xf numFmtId="0" fontId="6" fillId="26" borderId="10" xfId="0" applyFont="1" applyFill="1" applyBorder="1" applyAlignment="1">
      <alignment vertical="top" wrapText="1"/>
    </xf>
    <xf numFmtId="171" fontId="6" fillId="26" borderId="10" xfId="61" applyFont="1" applyFill="1" applyBorder="1" applyAlignment="1">
      <alignment/>
    </xf>
    <xf numFmtId="0" fontId="34" fillId="26" borderId="10" xfId="0" applyFont="1" applyFill="1" applyBorder="1" applyAlignment="1">
      <alignment horizontal="left" vertical="top" wrapText="1"/>
    </xf>
    <xf numFmtId="0" fontId="34" fillId="26" borderId="10" xfId="0" applyFont="1" applyFill="1" applyBorder="1" applyAlignment="1">
      <alignment vertical="top" wrapText="1"/>
    </xf>
    <xf numFmtId="0" fontId="34" fillId="25" borderId="10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wrapText="1"/>
    </xf>
    <xf numFmtId="0" fontId="6" fillId="25" borderId="28" xfId="0" applyFont="1" applyFill="1" applyBorder="1" applyAlignment="1">
      <alignment horizontal="left" vertical="top"/>
    </xf>
    <xf numFmtId="0" fontId="6" fillId="25" borderId="28" xfId="0" applyFont="1" applyFill="1" applyBorder="1" applyAlignment="1">
      <alignment vertical="top"/>
    </xf>
    <xf numFmtId="0" fontId="7" fillId="25" borderId="28" xfId="0" applyFont="1" applyFill="1" applyBorder="1" applyAlignment="1">
      <alignment wrapText="1"/>
    </xf>
    <xf numFmtId="171" fontId="6" fillId="25" borderId="28" xfId="61" applyFont="1" applyFill="1" applyBorder="1" applyAlignment="1">
      <alignment/>
    </xf>
    <xf numFmtId="0" fontId="37" fillId="0" borderId="10" xfId="0" applyFont="1" applyFill="1" applyBorder="1" applyAlignment="1">
      <alignment horizontal="left" vertical="top" wrapText="1"/>
    </xf>
    <xf numFmtId="171" fontId="6" fillId="0" borderId="10" xfId="6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71" fontId="6" fillId="0" borderId="35" xfId="61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vertical="top"/>
    </xf>
    <xf numFmtId="0" fontId="6" fillId="26" borderId="10" xfId="0" applyFont="1" applyFill="1" applyBorder="1" applyAlignment="1">
      <alignment vertical="top"/>
    </xf>
    <xf numFmtId="0" fontId="35" fillId="26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left" wrapText="1"/>
    </xf>
    <xf numFmtId="0" fontId="6" fillId="26" borderId="10" xfId="0" applyFont="1" applyFill="1" applyBorder="1" applyAlignment="1">
      <alignment horizontal="left"/>
    </xf>
    <xf numFmtId="14" fontId="6" fillId="26" borderId="10" xfId="0" applyNumberFormat="1" applyFont="1" applyFill="1" applyBorder="1" applyAlignment="1">
      <alignment horizontal="center" vertical="top"/>
    </xf>
    <xf numFmtId="0" fontId="6" fillId="26" borderId="10" xfId="0" applyFont="1" applyFill="1" applyBorder="1" applyAlignment="1">
      <alignment horizontal="left" vertical="center" wrapText="1"/>
    </xf>
    <xf numFmtId="171" fontId="6" fillId="0" borderId="10" xfId="61" applyFont="1" applyFill="1" applyBorder="1" applyAlignment="1">
      <alignment/>
    </xf>
    <xf numFmtId="0" fontId="6" fillId="0" borderId="26" xfId="0" applyFont="1" applyFill="1" applyBorder="1" applyAlignment="1">
      <alignment horizontal="left" wrapText="1"/>
    </xf>
    <xf numFmtId="0" fontId="6" fillId="25" borderId="26" xfId="0" applyFont="1" applyFill="1" applyBorder="1" applyAlignment="1">
      <alignment horizontal="left" vertical="top"/>
    </xf>
    <xf numFmtId="0" fontId="6" fillId="25" borderId="26" xfId="0" applyFont="1" applyFill="1" applyBorder="1" applyAlignment="1">
      <alignment vertical="top"/>
    </xf>
    <xf numFmtId="0" fontId="33" fillId="25" borderId="26" xfId="0" applyFont="1" applyFill="1" applyBorder="1" applyAlignment="1">
      <alignment wrapText="1"/>
    </xf>
    <xf numFmtId="171" fontId="6" fillId="25" borderId="26" xfId="61" applyFont="1" applyFill="1" applyBorder="1" applyAlignment="1">
      <alignment/>
    </xf>
    <xf numFmtId="14" fontId="3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>
      <alignment horizontal="center" vertical="top" wrapText="1"/>
    </xf>
    <xf numFmtId="171" fontId="6" fillId="0" borderId="35" xfId="61" applyFont="1" applyFill="1" applyBorder="1" applyAlignment="1">
      <alignment/>
    </xf>
    <xf numFmtId="0" fontId="34" fillId="0" borderId="28" xfId="0" applyFont="1" applyFill="1" applyBorder="1" applyAlignment="1">
      <alignment horizontal="center" vertical="top" wrapText="1"/>
    </xf>
    <xf numFmtId="0" fontId="34" fillId="0" borderId="3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171" fontId="6" fillId="0" borderId="29" xfId="61" applyFont="1" applyFill="1" applyBorder="1" applyAlignment="1">
      <alignment/>
    </xf>
    <xf numFmtId="0" fontId="6" fillId="0" borderId="10" xfId="0" applyFont="1" applyFill="1" applyBorder="1" applyAlignment="1">
      <alignment wrapText="1" shrinkToFit="1"/>
    </xf>
    <xf numFmtId="0" fontId="39" fillId="25" borderId="10" xfId="0" applyFont="1" applyFill="1" applyBorder="1" applyAlignment="1">
      <alignment wrapText="1"/>
    </xf>
    <xf numFmtId="0" fontId="40" fillId="25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94" fontId="65" fillId="26" borderId="36" xfId="33" applyFont="1" applyFill="1" applyBorder="1" applyAlignment="1">
      <alignment vertical="top" wrapText="1"/>
    </xf>
    <xf numFmtId="0" fontId="65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/>
    </xf>
    <xf numFmtId="195" fontId="66" fillId="26" borderId="0" xfId="0" applyNumberFormat="1" applyFont="1" applyFill="1" applyBorder="1" applyAlignment="1">
      <alignment/>
    </xf>
    <xf numFmtId="42" fontId="66" fillId="27" borderId="0" xfId="33" applyNumberFormat="1" applyFont="1" applyFill="1" applyBorder="1" applyAlignment="1">
      <alignment/>
    </xf>
    <xf numFmtId="0" fontId="65" fillId="26" borderId="0" xfId="0" applyFont="1" applyFill="1" applyAlignment="1">
      <alignment horizontal="left" vertical="center" wrapText="1"/>
    </xf>
    <xf numFmtId="195" fontId="66" fillId="26" borderId="0" xfId="0" applyNumberFormat="1" applyFont="1" applyFill="1" applyAlignment="1">
      <alignment/>
    </xf>
    <xf numFmtId="0" fontId="66" fillId="27" borderId="36" xfId="0" applyFont="1" applyFill="1" applyBorder="1" applyAlignment="1">
      <alignment horizontal="left" vertical="center" wrapText="1"/>
    </xf>
    <xf numFmtId="0" fontId="66" fillId="26" borderId="36" xfId="0" applyFont="1" applyFill="1" applyBorder="1" applyAlignment="1">
      <alignment horizontal="center" vertical="center" wrapText="1"/>
    </xf>
    <xf numFmtId="195" fontId="66" fillId="26" borderId="36" xfId="33" applyNumberFormat="1" applyFont="1" applyFill="1" applyBorder="1" applyAlignment="1">
      <alignment/>
    </xf>
    <xf numFmtId="42" fontId="66" fillId="27" borderId="36" xfId="33" applyNumberFormat="1" applyFont="1" applyFill="1" applyBorder="1" applyAlignment="1">
      <alignment/>
    </xf>
    <xf numFmtId="0" fontId="66" fillId="27" borderId="37" xfId="0" applyFont="1" applyFill="1" applyBorder="1" applyAlignment="1">
      <alignment horizontal="left" vertical="center" wrapText="1"/>
    </xf>
    <xf numFmtId="0" fontId="66" fillId="26" borderId="36" xfId="0" applyFont="1" applyFill="1" applyBorder="1" applyAlignment="1">
      <alignment horizontal="left" vertical="center" wrapText="1"/>
    </xf>
    <xf numFmtId="195" fontId="66" fillId="28" borderId="36" xfId="33" applyNumberFormat="1" applyFont="1" applyFill="1" applyBorder="1" applyAlignment="1">
      <alignment/>
    </xf>
    <xf numFmtId="195" fontId="66" fillId="26" borderId="36" xfId="33" applyNumberFormat="1" applyFont="1" applyFill="1" applyBorder="1" applyAlignment="1">
      <alignment vertical="center"/>
    </xf>
    <xf numFmtId="42" fontId="66" fillId="27" borderId="36" xfId="33" applyNumberFormat="1" applyFont="1" applyFill="1" applyBorder="1" applyAlignment="1">
      <alignment vertical="center"/>
    </xf>
    <xf numFmtId="0" fontId="66" fillId="28" borderId="36" xfId="0" applyFont="1" applyFill="1" applyBorder="1" applyAlignment="1">
      <alignment horizontal="left" vertical="center" wrapText="1"/>
    </xf>
    <xf numFmtId="194" fontId="65" fillId="27" borderId="36" xfId="33" applyFont="1" applyFill="1" applyBorder="1" applyAlignment="1">
      <alignment/>
    </xf>
    <xf numFmtId="194" fontId="66" fillId="27" borderId="36" xfId="33" applyFont="1" applyFill="1" applyBorder="1" applyAlignment="1">
      <alignment horizontal="center"/>
    </xf>
    <xf numFmtId="194" fontId="66" fillId="27" borderId="36" xfId="33" applyFont="1" applyFill="1" applyBorder="1" applyAlignment="1">
      <alignment/>
    </xf>
    <xf numFmtId="195" fontId="66" fillId="27" borderId="36" xfId="33" applyNumberFormat="1" applyFont="1" applyFill="1" applyBorder="1" applyAlignment="1">
      <alignment/>
    </xf>
    <xf numFmtId="0" fontId="54" fillId="29" borderId="36" xfId="0" applyFont="1" applyFill="1" applyBorder="1" applyAlignment="1">
      <alignment/>
    </xf>
    <xf numFmtId="195" fontId="54" fillId="28" borderId="36" xfId="33" applyNumberFormat="1" applyFont="1" applyFill="1" applyBorder="1" applyAlignment="1">
      <alignment/>
    </xf>
    <xf numFmtId="195" fontId="0" fillId="0" borderId="0" xfId="0" applyNumberFormat="1" applyAlignment="1">
      <alignment/>
    </xf>
    <xf numFmtId="0" fontId="66" fillId="0" borderId="36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center" vertical="center" wrapText="1"/>
    </xf>
    <xf numFmtId="195" fontId="66" fillId="0" borderId="36" xfId="33" applyNumberFormat="1" applyFont="1" applyFill="1" applyBorder="1" applyAlignment="1">
      <alignment/>
    </xf>
    <xf numFmtId="42" fontId="66" fillId="0" borderId="36" xfId="33" applyNumberFormat="1" applyFont="1" applyFill="1" applyBorder="1" applyAlignment="1">
      <alignment/>
    </xf>
    <xf numFmtId="0" fontId="67" fillId="0" borderId="36" xfId="0" applyFont="1" applyFill="1" applyBorder="1" applyAlignment="1">
      <alignment horizontal="left" vertical="center" wrapText="1"/>
    </xf>
    <xf numFmtId="196" fontId="68" fillId="0" borderId="36" xfId="33" applyNumberFormat="1" applyFont="1" applyFill="1" applyBorder="1" applyAlignment="1">
      <alignment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195" fontId="66" fillId="0" borderId="0" xfId="0" applyNumberFormat="1" applyFont="1" applyFill="1" applyAlignment="1">
      <alignment/>
    </xf>
    <xf numFmtId="42" fontId="66" fillId="0" borderId="0" xfId="33" applyNumberFormat="1" applyFont="1" applyFill="1" applyBorder="1" applyAlignment="1">
      <alignment/>
    </xf>
    <xf numFmtId="197" fontId="68" fillId="0" borderId="36" xfId="33" applyNumberFormat="1" applyFont="1" applyFill="1" applyBorder="1" applyAlignment="1">
      <alignment/>
    </xf>
    <xf numFmtId="197" fontId="55" fillId="30" borderId="36" xfId="33" applyNumberFormat="1" applyFont="1" applyFill="1" applyBorder="1" applyAlignment="1">
      <alignment/>
    </xf>
    <xf numFmtId="197" fontId="68" fillId="30" borderId="36" xfId="33" applyNumberFormat="1" applyFont="1" applyFill="1" applyBorder="1" applyAlignment="1">
      <alignment/>
    </xf>
    <xf numFmtId="0" fontId="66" fillId="0" borderId="37" xfId="0" applyFont="1" applyFill="1" applyBorder="1" applyAlignment="1">
      <alignment horizontal="left" vertical="center" wrapText="1"/>
    </xf>
    <xf numFmtId="197" fontId="68" fillId="0" borderId="37" xfId="33" applyNumberFormat="1" applyFont="1" applyFill="1" applyBorder="1" applyAlignment="1">
      <alignment/>
    </xf>
    <xf numFmtId="42" fontId="66" fillId="0" borderId="37" xfId="33" applyNumberFormat="1" applyFont="1" applyFill="1" applyBorder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95" fontId="66" fillId="0" borderId="10" xfId="33" applyNumberFormat="1" applyFont="1" applyFill="1" applyBorder="1" applyAlignment="1">
      <alignment/>
    </xf>
    <xf numFmtId="42" fontId="66" fillId="0" borderId="10" xfId="33" applyNumberFormat="1" applyFont="1" applyFill="1" applyBorder="1" applyAlignment="1">
      <alignment/>
    </xf>
    <xf numFmtId="0" fontId="66" fillId="28" borderId="10" xfId="0" applyFont="1" applyFill="1" applyBorder="1" applyAlignment="1">
      <alignment horizontal="left" vertical="center" wrapText="1"/>
    </xf>
    <xf numFmtId="195" fontId="66" fillId="28" borderId="10" xfId="33" applyNumberFormat="1" applyFont="1" applyFill="1" applyBorder="1" applyAlignment="1">
      <alignment/>
    </xf>
    <xf numFmtId="195" fontId="0" fillId="0" borderId="0" xfId="0" applyNumberFormat="1" applyFill="1" applyAlignment="1">
      <alignment/>
    </xf>
    <xf numFmtId="194" fontId="69" fillId="27" borderId="0" xfId="33" applyFont="1" applyFill="1" applyAlignment="1">
      <alignment/>
    </xf>
    <xf numFmtId="194" fontId="70" fillId="27" borderId="0" xfId="33" applyFont="1" applyFill="1" applyAlignment="1">
      <alignment/>
    </xf>
    <xf numFmtId="0" fontId="65" fillId="26" borderId="0" xfId="0" applyFont="1" applyFill="1" applyAlignment="1">
      <alignment/>
    </xf>
    <xf numFmtId="195" fontId="66" fillId="26" borderId="0" xfId="33" applyNumberFormat="1" applyFont="1" applyFill="1" applyBorder="1" applyAlignment="1">
      <alignment/>
    </xf>
    <xf numFmtId="0" fontId="66" fillId="27" borderId="0" xfId="0" applyFont="1" applyFill="1" applyAlignment="1">
      <alignment/>
    </xf>
    <xf numFmtId="0" fontId="66" fillId="26" borderId="36" xfId="0" applyFont="1" applyFill="1" applyBorder="1" applyAlignment="1">
      <alignment horizontal="center" vertical="center"/>
    </xf>
    <xf numFmtId="195" fontId="66" fillId="26" borderId="36" xfId="33" applyNumberFormat="1" applyFont="1" applyFill="1" applyBorder="1" applyAlignment="1">
      <alignment horizontal="right" vertical="center"/>
    </xf>
    <xf numFmtId="0" fontId="66" fillId="27" borderId="36" xfId="0" applyFont="1" applyFill="1" applyBorder="1" applyAlignment="1">
      <alignment horizontal="center" vertical="center"/>
    </xf>
    <xf numFmtId="42" fontId="66" fillId="27" borderId="36" xfId="33" applyNumberFormat="1" applyFont="1" applyFill="1" applyBorder="1" applyAlignment="1">
      <alignment horizontal="center" vertical="center"/>
    </xf>
    <xf numFmtId="0" fontId="67" fillId="29" borderId="36" xfId="0" applyFont="1" applyFill="1" applyBorder="1" applyAlignment="1">
      <alignment vertical="center" wrapText="1"/>
    </xf>
    <xf numFmtId="0" fontId="66" fillId="29" borderId="36" xfId="0" applyFont="1" applyFill="1" applyBorder="1" applyAlignment="1">
      <alignment horizontal="left" vertical="center" wrapText="1"/>
    </xf>
    <xf numFmtId="195" fontId="66" fillId="28" borderId="36" xfId="33" applyNumberFormat="1" applyFont="1" applyFill="1" applyBorder="1" applyAlignment="1">
      <alignment horizontal="right" vertical="center"/>
    </xf>
    <xf numFmtId="194" fontId="66" fillId="27" borderId="0" xfId="33" applyFont="1" applyFill="1" applyAlignment="1">
      <alignment/>
    </xf>
    <xf numFmtId="195" fontId="65" fillId="26" borderId="0" xfId="33" applyNumberFormat="1" applyFont="1" applyFill="1" applyBorder="1" applyAlignment="1">
      <alignment/>
    </xf>
    <xf numFmtId="42" fontId="66" fillId="27" borderId="38" xfId="33" applyNumberFormat="1" applyFont="1" applyFill="1" applyBorder="1" applyAlignment="1">
      <alignment/>
    </xf>
    <xf numFmtId="0" fontId="66" fillId="26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7" fillId="25" borderId="13" xfId="0" applyFont="1" applyFill="1" applyBorder="1" applyAlignment="1">
      <alignment horizontal="left" wrapText="1"/>
    </xf>
    <xf numFmtId="0" fontId="7" fillId="25" borderId="34" xfId="0" applyFont="1" applyFill="1" applyBorder="1" applyAlignment="1">
      <alignment horizontal="left" wrapText="1"/>
    </xf>
    <xf numFmtId="0" fontId="7" fillId="25" borderId="35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6" fillId="0" borderId="23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24" borderId="23" xfId="0" applyFont="1" applyFill="1" applyBorder="1" applyAlignment="1">
      <alignment vertical="top" wrapText="1"/>
    </xf>
    <xf numFmtId="0" fontId="6" fillId="24" borderId="50" xfId="0" applyFont="1" applyFill="1" applyBorder="1" applyAlignment="1">
      <alignment vertical="top" wrapText="1"/>
    </xf>
    <xf numFmtId="0" fontId="7" fillId="24" borderId="14" xfId="0" applyFont="1" applyFill="1" applyBorder="1" applyAlignment="1">
      <alignment horizontal="center" vertical="top" wrapText="1"/>
    </xf>
    <xf numFmtId="0" fontId="7" fillId="24" borderId="52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9" fillId="24" borderId="40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9" fillId="24" borderId="51" xfId="0" applyFont="1" applyFill="1" applyBorder="1" applyAlignment="1">
      <alignment vertical="top" wrapText="1"/>
    </xf>
    <xf numFmtId="0" fontId="9" fillId="24" borderId="50" xfId="0" applyFont="1" applyFill="1" applyBorder="1" applyAlignment="1">
      <alignment vertical="top" wrapText="1"/>
    </xf>
    <xf numFmtId="0" fontId="7" fillId="24" borderId="40" xfId="0" applyFont="1" applyFill="1" applyBorder="1" applyAlignment="1">
      <alignment vertical="top"/>
    </xf>
    <xf numFmtId="0" fontId="7" fillId="24" borderId="14" xfId="0" applyFont="1" applyFill="1" applyBorder="1" applyAlignment="1">
      <alignment vertical="top"/>
    </xf>
    <xf numFmtId="0" fontId="9" fillId="24" borderId="22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9" fillId="24" borderId="40" xfId="0" applyFont="1" applyFill="1" applyBorder="1" applyAlignment="1">
      <alignment vertical="top"/>
    </xf>
    <xf numFmtId="0" fontId="9" fillId="24" borderId="14" xfId="0" applyFont="1" applyFill="1" applyBorder="1" applyAlignment="1">
      <alignment vertical="top"/>
    </xf>
    <xf numFmtId="0" fontId="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top"/>
    </xf>
    <xf numFmtId="0" fontId="44" fillId="0" borderId="39" xfId="0" applyFont="1" applyFill="1" applyBorder="1" applyAlignment="1">
      <alignment horizontal="center" vertical="top"/>
    </xf>
    <xf numFmtId="0" fontId="48" fillId="25" borderId="13" xfId="0" applyFont="1" applyFill="1" applyBorder="1" applyAlignment="1">
      <alignment horizontal="left" vertical="top" wrapText="1"/>
    </xf>
    <xf numFmtId="0" fontId="48" fillId="25" borderId="34" xfId="0" applyFont="1" applyFill="1" applyBorder="1" applyAlignment="1">
      <alignment horizontal="left" vertical="top" wrapText="1"/>
    </xf>
    <xf numFmtId="0" fontId="48" fillId="25" borderId="35" xfId="0" applyFont="1" applyFill="1" applyBorder="1" applyAlignment="1">
      <alignment horizontal="left" vertical="top" wrapText="1"/>
    </xf>
    <xf numFmtId="0" fontId="66" fillId="26" borderId="37" xfId="0" applyFont="1" applyFill="1" applyBorder="1" applyAlignment="1">
      <alignment horizontal="center" vertical="center"/>
    </xf>
    <xf numFmtId="0" fontId="66" fillId="26" borderId="53" xfId="0" applyFont="1" applyFill="1" applyBorder="1" applyAlignment="1">
      <alignment horizontal="center" vertical="center"/>
    </xf>
    <xf numFmtId="0" fontId="66" fillId="26" borderId="54" xfId="0" applyFont="1" applyFill="1" applyBorder="1" applyAlignment="1">
      <alignment horizontal="center" vertical="center"/>
    </xf>
    <xf numFmtId="195" fontId="66" fillId="26" borderId="37" xfId="33" applyNumberFormat="1" applyFont="1" applyFill="1" applyBorder="1" applyAlignment="1">
      <alignment horizontal="center" vertical="center"/>
    </xf>
    <xf numFmtId="195" fontId="66" fillId="26" borderId="53" xfId="33" applyNumberFormat="1" applyFont="1" applyFill="1" applyBorder="1" applyAlignment="1">
      <alignment horizontal="center" vertical="center"/>
    </xf>
    <xf numFmtId="195" fontId="66" fillId="26" borderId="54" xfId="33" applyNumberFormat="1" applyFont="1" applyFill="1" applyBorder="1" applyAlignment="1">
      <alignment horizontal="center" vertical="center"/>
    </xf>
    <xf numFmtId="42" fontId="66" fillId="27" borderId="37" xfId="33" applyNumberFormat="1" applyFont="1" applyFill="1" applyBorder="1" applyAlignment="1">
      <alignment horizontal="center" vertical="center"/>
    </xf>
    <xf numFmtId="42" fontId="66" fillId="27" borderId="53" xfId="33" applyNumberFormat="1" applyFont="1" applyFill="1" applyBorder="1" applyAlignment="1">
      <alignment horizontal="center" vertical="center"/>
    </xf>
    <xf numFmtId="42" fontId="66" fillId="27" borderId="54" xfId="33" applyNumberFormat="1" applyFont="1" applyFill="1" applyBorder="1" applyAlignment="1">
      <alignment horizontal="center" vertical="center"/>
    </xf>
    <xf numFmtId="0" fontId="71" fillId="29" borderId="37" xfId="0" applyFont="1" applyFill="1" applyBorder="1" applyAlignment="1">
      <alignment horizontal="center" vertical="center" wrapText="1"/>
    </xf>
    <xf numFmtId="0" fontId="71" fillId="29" borderId="53" xfId="0" applyFont="1" applyFill="1" applyBorder="1" applyAlignment="1">
      <alignment horizontal="center" vertical="center" wrapText="1"/>
    </xf>
    <xf numFmtId="0" fontId="71" fillId="29" borderId="54" xfId="0" applyFont="1" applyFill="1" applyBorder="1" applyAlignment="1">
      <alignment horizontal="center" vertical="center" wrapText="1"/>
    </xf>
    <xf numFmtId="0" fontId="66" fillId="26" borderId="36" xfId="0" applyFont="1" applyFill="1" applyBorder="1" applyAlignment="1">
      <alignment horizontal="center" vertical="center"/>
    </xf>
    <xf numFmtId="195" fontId="66" fillId="26" borderId="36" xfId="33" applyNumberFormat="1" applyFont="1" applyFill="1" applyBorder="1" applyAlignment="1">
      <alignment horizontal="center" vertical="center"/>
    </xf>
    <xf numFmtId="42" fontId="66" fillId="27" borderId="36" xfId="33" applyNumberFormat="1" applyFont="1" applyFill="1" applyBorder="1" applyAlignment="1">
      <alignment horizontal="center" vertical="center"/>
    </xf>
    <xf numFmtId="0" fontId="66" fillId="29" borderId="36" xfId="0" applyFont="1" applyFill="1" applyBorder="1" applyAlignment="1">
      <alignment horizontal="center" vertical="center" wrapText="1"/>
    </xf>
    <xf numFmtId="195" fontId="66" fillId="28" borderId="37" xfId="33" applyNumberFormat="1" applyFont="1" applyFill="1" applyBorder="1" applyAlignment="1">
      <alignment horizontal="center" vertical="center"/>
    </xf>
    <xf numFmtId="195" fontId="66" fillId="28" borderId="53" xfId="33" applyNumberFormat="1" applyFont="1" applyFill="1" applyBorder="1" applyAlignment="1">
      <alignment horizontal="center" vertical="center"/>
    </xf>
    <xf numFmtId="195" fontId="66" fillId="28" borderId="54" xfId="33" applyNumberFormat="1" applyFont="1" applyFill="1" applyBorder="1" applyAlignment="1">
      <alignment horizontal="center" vertical="center"/>
    </xf>
    <xf numFmtId="0" fontId="66" fillId="29" borderId="37" xfId="0" applyFont="1" applyFill="1" applyBorder="1" applyAlignment="1">
      <alignment horizontal="center" vertical="center" wrapText="1"/>
    </xf>
    <xf numFmtId="0" fontId="66" fillId="29" borderId="53" xfId="0" applyFont="1" applyFill="1" applyBorder="1" applyAlignment="1">
      <alignment horizontal="center" vertical="center" wrapText="1"/>
    </xf>
    <xf numFmtId="0" fontId="66" fillId="29" borderId="54" xfId="0" applyFont="1" applyFill="1" applyBorder="1" applyAlignment="1">
      <alignment horizontal="center" vertical="center" wrapText="1"/>
    </xf>
    <xf numFmtId="0" fontId="66" fillId="27" borderId="36" xfId="0" applyFont="1" applyFill="1" applyBorder="1" applyAlignment="1">
      <alignment horizontal="center" vertical="center" wrapText="1"/>
    </xf>
    <xf numFmtId="0" fontId="66" fillId="27" borderId="37" xfId="0" applyFont="1" applyFill="1" applyBorder="1" applyAlignment="1">
      <alignment horizontal="center" vertical="center" wrapText="1"/>
    </xf>
    <xf numFmtId="0" fontId="66" fillId="27" borderId="54" xfId="0" applyFont="1" applyFill="1" applyBorder="1" applyAlignment="1">
      <alignment horizontal="center" vertical="center" wrapText="1"/>
    </xf>
    <xf numFmtId="0" fontId="67" fillId="29" borderId="37" xfId="0" applyFont="1" applyFill="1" applyBorder="1" applyAlignment="1">
      <alignment horizontal="center" vertical="center" wrapText="1"/>
    </xf>
    <xf numFmtId="0" fontId="67" fillId="29" borderId="5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75390625" style="5" customWidth="1"/>
    <col min="2" max="2" width="6.625" style="2" customWidth="1"/>
    <col min="3" max="3" width="11.25390625" style="2" customWidth="1"/>
    <col min="4" max="4" width="57.00390625" style="3" customWidth="1"/>
    <col min="5" max="5" width="12.00390625" style="219" customWidth="1"/>
    <col min="6" max="16384" width="9.125" style="11" customWidth="1"/>
  </cols>
  <sheetData>
    <row r="1" spans="1:5" ht="15">
      <c r="A1" s="129"/>
      <c r="B1" s="130"/>
      <c r="C1" s="130"/>
      <c r="D1" s="217"/>
      <c r="E1" s="218" t="s">
        <v>1551</v>
      </c>
    </row>
    <row r="2" spans="1:5" ht="15">
      <c r="A2" s="129"/>
      <c r="B2" s="133"/>
      <c r="C2" s="133"/>
      <c r="D2" s="217"/>
      <c r="E2" s="218" t="s">
        <v>1549</v>
      </c>
    </row>
    <row r="3" spans="1:5" ht="15">
      <c r="A3" s="129"/>
      <c r="B3" s="130"/>
      <c r="C3" s="130"/>
      <c r="D3" s="217"/>
      <c r="E3" s="218" t="s">
        <v>1552</v>
      </c>
    </row>
    <row r="4" spans="1:5" ht="15">
      <c r="A4" s="129"/>
      <c r="B4" s="130"/>
      <c r="C4" s="130"/>
      <c r="D4" s="217"/>
      <c r="E4" s="218" t="s">
        <v>1553</v>
      </c>
    </row>
    <row r="5" spans="1:4" ht="15">
      <c r="A5" s="129"/>
      <c r="B5" s="130"/>
      <c r="C5" s="130"/>
      <c r="D5" s="217"/>
    </row>
    <row r="6" spans="1:4" ht="15">
      <c r="A6" s="129"/>
      <c r="B6" s="130"/>
      <c r="C6" s="130"/>
      <c r="D6" s="220" t="s">
        <v>1554</v>
      </c>
    </row>
    <row r="7" spans="1:4" ht="30">
      <c r="A7" s="129"/>
      <c r="B7" s="130"/>
      <c r="C7" s="130"/>
      <c r="D7" s="220" t="s">
        <v>1798</v>
      </c>
    </row>
    <row r="9" spans="1:5" s="6" customFormat="1" ht="12.75">
      <c r="A9" s="93"/>
      <c r="B9" s="1" t="s">
        <v>1439</v>
      </c>
      <c r="C9" s="1" t="s">
        <v>1440</v>
      </c>
      <c r="D9" s="94"/>
      <c r="E9" s="95" t="s">
        <v>1441</v>
      </c>
    </row>
    <row r="10" spans="1:5" s="6" customFormat="1" ht="12.75">
      <c r="A10" s="96" t="s">
        <v>1442</v>
      </c>
      <c r="B10" s="347" t="s">
        <v>1443</v>
      </c>
      <c r="C10" s="348"/>
      <c r="D10" s="97" t="s">
        <v>1444</v>
      </c>
      <c r="E10" s="98" t="s">
        <v>1445</v>
      </c>
    </row>
    <row r="11" spans="1:5" s="6" customFormat="1" ht="12.75">
      <c r="A11" s="221"/>
      <c r="B11" s="222"/>
      <c r="C11" s="222"/>
      <c r="D11" s="223" t="s">
        <v>1446</v>
      </c>
      <c r="E11" s="224"/>
    </row>
    <row r="12" spans="1:5" s="6" customFormat="1" ht="12.75">
      <c r="A12" s="99" t="s">
        <v>1447</v>
      </c>
      <c r="B12" s="102" t="s">
        <v>1448</v>
      </c>
      <c r="C12" s="103" t="s">
        <v>1449</v>
      </c>
      <c r="D12" s="104" t="s">
        <v>1450</v>
      </c>
      <c r="E12" s="112">
        <v>400</v>
      </c>
    </row>
    <row r="13" spans="1:5" s="6" customFormat="1" ht="12.75">
      <c r="A13" s="99" t="s">
        <v>1451</v>
      </c>
      <c r="B13" s="102" t="s">
        <v>1448</v>
      </c>
      <c r="C13" s="103" t="s">
        <v>1449</v>
      </c>
      <c r="D13" s="104" t="s">
        <v>1452</v>
      </c>
      <c r="E13" s="111">
        <v>425</v>
      </c>
    </row>
    <row r="14" spans="1:5" s="6" customFormat="1" ht="12.75">
      <c r="A14" s="99" t="s">
        <v>1453</v>
      </c>
      <c r="B14" s="102" t="s">
        <v>1448</v>
      </c>
      <c r="C14" s="103" t="s">
        <v>1449</v>
      </c>
      <c r="D14" s="104" t="s">
        <v>1454</v>
      </c>
      <c r="E14" s="111">
        <v>450</v>
      </c>
    </row>
    <row r="15" spans="1:5" s="6" customFormat="1" ht="25.5">
      <c r="A15" s="99" t="s">
        <v>1455</v>
      </c>
      <c r="B15" s="102" t="s">
        <v>1448</v>
      </c>
      <c r="C15" s="103" t="s">
        <v>1449</v>
      </c>
      <c r="D15" s="104" t="s">
        <v>1556</v>
      </c>
      <c r="E15" s="111">
        <v>475</v>
      </c>
    </row>
    <row r="16" spans="1:5" s="6" customFormat="1" ht="12.75">
      <c r="A16" s="99" t="s">
        <v>1456</v>
      </c>
      <c r="B16" s="102" t="s">
        <v>1448</v>
      </c>
      <c r="C16" s="103" t="s">
        <v>1449</v>
      </c>
      <c r="D16" s="104" t="s">
        <v>1457</v>
      </c>
      <c r="E16" s="111">
        <v>500</v>
      </c>
    </row>
    <row r="17" spans="1:5" s="6" customFormat="1" ht="12.75">
      <c r="A17" s="99" t="s">
        <v>1458</v>
      </c>
      <c r="B17" s="102" t="s">
        <v>1448</v>
      </c>
      <c r="C17" s="103" t="s">
        <v>1459</v>
      </c>
      <c r="D17" s="104" t="s">
        <v>1460</v>
      </c>
      <c r="E17" s="111">
        <v>300</v>
      </c>
    </row>
    <row r="18" spans="1:5" s="6" customFormat="1" ht="12.75">
      <c r="A18" s="99" t="s">
        <v>1461</v>
      </c>
      <c r="B18" s="102" t="s">
        <v>1448</v>
      </c>
      <c r="C18" s="103" t="s">
        <v>1459</v>
      </c>
      <c r="D18" s="104" t="s">
        <v>0</v>
      </c>
      <c r="E18" s="111">
        <v>350</v>
      </c>
    </row>
    <row r="19" spans="1:5" s="6" customFormat="1" ht="12.75">
      <c r="A19" s="99" t="s">
        <v>1</v>
      </c>
      <c r="B19" s="102" t="s">
        <v>1448</v>
      </c>
      <c r="C19" s="103" t="s">
        <v>2</v>
      </c>
      <c r="D19" s="105" t="s">
        <v>3</v>
      </c>
      <c r="E19" s="111">
        <v>400</v>
      </c>
    </row>
    <row r="20" spans="1:5" s="6" customFormat="1" ht="12.75">
      <c r="A20" s="99" t="s">
        <v>4</v>
      </c>
      <c r="B20" s="102" t="s">
        <v>1448</v>
      </c>
      <c r="C20" s="103" t="s">
        <v>5</v>
      </c>
      <c r="D20" s="105" t="s">
        <v>6</v>
      </c>
      <c r="E20" s="111">
        <v>300</v>
      </c>
    </row>
    <row r="21" spans="1:5" s="6" customFormat="1" ht="12.75">
      <c r="A21" s="99" t="s">
        <v>7</v>
      </c>
      <c r="B21" s="102" t="s">
        <v>1448</v>
      </c>
      <c r="C21" s="103" t="s">
        <v>8</v>
      </c>
      <c r="D21" s="105" t="s">
        <v>9</v>
      </c>
      <c r="E21" s="111">
        <v>500</v>
      </c>
    </row>
    <row r="22" spans="1:5" s="6" customFormat="1" ht="25.5">
      <c r="A22" s="99" t="s">
        <v>10</v>
      </c>
      <c r="B22" s="102" t="s">
        <v>1448</v>
      </c>
      <c r="C22" s="103" t="s">
        <v>8</v>
      </c>
      <c r="D22" s="105" t="s">
        <v>11</v>
      </c>
      <c r="E22" s="111">
        <v>600</v>
      </c>
    </row>
    <row r="23" spans="1:5" s="6" customFormat="1" ht="12.75">
      <c r="A23" s="99" t="s">
        <v>12</v>
      </c>
      <c r="B23" s="102" t="s">
        <v>1448</v>
      </c>
      <c r="C23" s="103" t="s">
        <v>13</v>
      </c>
      <c r="D23" s="105" t="s">
        <v>14</v>
      </c>
      <c r="E23" s="111">
        <v>350</v>
      </c>
    </row>
    <row r="24" spans="1:5" s="6" customFormat="1" ht="25.5">
      <c r="A24" s="99" t="s">
        <v>1462</v>
      </c>
      <c r="B24" s="102" t="s">
        <v>1448</v>
      </c>
      <c r="C24" s="103" t="s">
        <v>8</v>
      </c>
      <c r="D24" s="105" t="s">
        <v>1463</v>
      </c>
      <c r="E24" s="111">
        <v>400</v>
      </c>
    </row>
    <row r="25" spans="1:5" s="6" customFormat="1" ht="12.75">
      <c r="A25" s="99" t="s">
        <v>15</v>
      </c>
      <c r="B25" s="102" t="s">
        <v>1448</v>
      </c>
      <c r="C25" s="103" t="s">
        <v>16</v>
      </c>
      <c r="D25" s="105" t="s">
        <v>17</v>
      </c>
      <c r="E25" s="111">
        <v>400</v>
      </c>
    </row>
    <row r="26" spans="1:5" s="6" customFormat="1" ht="25.5">
      <c r="A26" s="99" t="s">
        <v>18</v>
      </c>
      <c r="B26" s="102" t="s">
        <v>1448</v>
      </c>
      <c r="C26" s="103" t="s">
        <v>16</v>
      </c>
      <c r="D26" s="104" t="s">
        <v>19</v>
      </c>
      <c r="E26" s="111">
        <v>450</v>
      </c>
    </row>
    <row r="27" spans="1:5" s="6" customFormat="1" ht="12.75">
      <c r="A27" s="99" t="s">
        <v>20</v>
      </c>
      <c r="B27" s="102" t="s">
        <v>1448</v>
      </c>
      <c r="C27" s="103" t="s">
        <v>21</v>
      </c>
      <c r="D27" s="105" t="s">
        <v>22</v>
      </c>
      <c r="E27" s="111">
        <v>300</v>
      </c>
    </row>
    <row r="28" spans="1:5" s="6" customFormat="1" ht="25.5">
      <c r="A28" s="99" t="s">
        <v>23</v>
      </c>
      <c r="B28" s="102" t="s">
        <v>1448</v>
      </c>
      <c r="C28" s="103" t="s">
        <v>24</v>
      </c>
      <c r="D28" s="105" t="s">
        <v>25</v>
      </c>
      <c r="E28" s="111">
        <v>400</v>
      </c>
    </row>
    <row r="29" spans="1:5" s="6" customFormat="1" ht="25.5">
      <c r="A29" s="99" t="s">
        <v>26</v>
      </c>
      <c r="B29" s="102" t="s">
        <v>1448</v>
      </c>
      <c r="C29" s="103" t="s">
        <v>27</v>
      </c>
      <c r="D29" s="105" t="s">
        <v>28</v>
      </c>
      <c r="E29" s="111">
        <v>300</v>
      </c>
    </row>
    <row r="30" spans="1:5" s="6" customFormat="1" ht="25.5">
      <c r="A30" s="99" t="s">
        <v>29</v>
      </c>
      <c r="B30" s="102" t="s">
        <v>1448</v>
      </c>
      <c r="C30" s="103" t="s">
        <v>30</v>
      </c>
      <c r="D30" s="105" t="s">
        <v>31</v>
      </c>
      <c r="E30" s="111">
        <v>400</v>
      </c>
    </row>
    <row r="31" spans="1:5" s="6" customFormat="1" ht="25.5">
      <c r="A31" s="99" t="s">
        <v>32</v>
      </c>
      <c r="B31" s="102" t="s">
        <v>1448</v>
      </c>
      <c r="C31" s="103" t="s">
        <v>33</v>
      </c>
      <c r="D31" s="105" t="s">
        <v>34</v>
      </c>
      <c r="E31" s="111">
        <v>300</v>
      </c>
    </row>
    <row r="32" spans="1:5" s="6" customFormat="1" ht="12.75">
      <c r="A32" s="99" t="s">
        <v>35</v>
      </c>
      <c r="B32" s="102" t="s">
        <v>1448</v>
      </c>
      <c r="C32" s="103" t="s">
        <v>36</v>
      </c>
      <c r="D32" s="104" t="s">
        <v>37</v>
      </c>
      <c r="E32" s="111">
        <v>400</v>
      </c>
    </row>
    <row r="33" spans="1:5" s="6" customFormat="1" ht="12.75">
      <c r="A33" s="99" t="s">
        <v>38</v>
      </c>
      <c r="B33" s="102" t="s">
        <v>1448</v>
      </c>
      <c r="C33" s="103" t="s">
        <v>36</v>
      </c>
      <c r="D33" s="104" t="s">
        <v>39</v>
      </c>
      <c r="E33" s="111">
        <v>425</v>
      </c>
    </row>
    <row r="34" spans="1:5" s="6" customFormat="1" ht="25.5">
      <c r="A34" s="99" t="s">
        <v>40</v>
      </c>
      <c r="B34" s="102" t="s">
        <v>1448</v>
      </c>
      <c r="C34" s="103" t="s">
        <v>36</v>
      </c>
      <c r="D34" s="104" t="s">
        <v>41</v>
      </c>
      <c r="E34" s="111">
        <v>450</v>
      </c>
    </row>
    <row r="35" spans="1:5" s="6" customFormat="1" ht="12.75">
      <c r="A35" s="106" t="s">
        <v>42</v>
      </c>
      <c r="B35" s="102" t="s">
        <v>1448</v>
      </c>
      <c r="C35" s="103" t="s">
        <v>43</v>
      </c>
      <c r="D35" s="105" t="s">
        <v>44</v>
      </c>
      <c r="E35" s="111">
        <v>300</v>
      </c>
    </row>
    <row r="36" spans="1:5" s="6" customFormat="1" ht="12.75">
      <c r="A36" s="99" t="s">
        <v>45</v>
      </c>
      <c r="B36" s="102" t="s">
        <v>1448</v>
      </c>
      <c r="C36" s="103" t="s">
        <v>46</v>
      </c>
      <c r="D36" s="105" t="s">
        <v>47</v>
      </c>
      <c r="E36" s="111">
        <v>400</v>
      </c>
    </row>
    <row r="37" spans="1:5" s="6" customFormat="1" ht="12.75">
      <c r="A37" s="99" t="s">
        <v>48</v>
      </c>
      <c r="B37" s="102" t="s">
        <v>1448</v>
      </c>
      <c r="C37" s="103" t="s">
        <v>49</v>
      </c>
      <c r="D37" s="105" t="s">
        <v>50</v>
      </c>
      <c r="E37" s="111">
        <v>300</v>
      </c>
    </row>
    <row r="38" spans="1:5" s="6" customFormat="1" ht="25.5">
      <c r="A38" s="99" t="s">
        <v>51</v>
      </c>
      <c r="B38" s="102" t="s">
        <v>1448</v>
      </c>
      <c r="C38" s="103" t="s">
        <v>52</v>
      </c>
      <c r="D38" s="105" t="s">
        <v>53</v>
      </c>
      <c r="E38" s="111">
        <v>500</v>
      </c>
    </row>
    <row r="39" spans="1:5" s="6" customFormat="1" ht="12.75">
      <c r="A39" s="99" t="s">
        <v>54</v>
      </c>
      <c r="B39" s="102" t="s">
        <v>1448</v>
      </c>
      <c r="C39" s="103" t="s">
        <v>55</v>
      </c>
      <c r="D39" s="105" t="s">
        <v>56</v>
      </c>
      <c r="E39" s="111">
        <v>350</v>
      </c>
    </row>
    <row r="40" spans="1:5" s="6" customFormat="1" ht="25.5">
      <c r="A40" s="99" t="s">
        <v>57</v>
      </c>
      <c r="B40" s="102" t="s">
        <v>1448</v>
      </c>
      <c r="C40" s="103" t="s">
        <v>58</v>
      </c>
      <c r="D40" s="105" t="s">
        <v>59</v>
      </c>
      <c r="E40" s="111">
        <v>400</v>
      </c>
    </row>
    <row r="41" spans="1:5" s="6" customFormat="1" ht="25.5">
      <c r="A41" s="99" t="s">
        <v>60</v>
      </c>
      <c r="B41" s="102" t="s">
        <v>1448</v>
      </c>
      <c r="C41" s="103" t="s">
        <v>61</v>
      </c>
      <c r="D41" s="105" t="s">
        <v>62</v>
      </c>
      <c r="E41" s="111">
        <v>300</v>
      </c>
    </row>
    <row r="42" spans="1:5" s="6" customFormat="1" ht="25.5">
      <c r="A42" s="99" t="s">
        <v>63</v>
      </c>
      <c r="B42" s="102"/>
      <c r="C42" s="99"/>
      <c r="D42" s="104" t="s">
        <v>64</v>
      </c>
      <c r="E42" s="111">
        <v>450</v>
      </c>
    </row>
    <row r="43" spans="1:5" s="6" customFormat="1" ht="12.75">
      <c r="A43" s="99" t="s">
        <v>65</v>
      </c>
      <c r="B43" s="102"/>
      <c r="C43" s="99"/>
      <c r="D43" s="104" t="s">
        <v>66</v>
      </c>
      <c r="E43" s="111">
        <v>650</v>
      </c>
    </row>
    <row r="44" spans="1:5" s="6" customFormat="1" ht="12.75">
      <c r="A44" s="99" t="s">
        <v>67</v>
      </c>
      <c r="B44" s="102"/>
      <c r="C44" s="99"/>
      <c r="D44" s="104" t="s">
        <v>68</v>
      </c>
      <c r="E44" s="111">
        <v>100</v>
      </c>
    </row>
    <row r="45" spans="1:5" s="6" customFormat="1" ht="12.75">
      <c r="A45" s="99" t="s">
        <v>1464</v>
      </c>
      <c r="B45" s="102" t="s">
        <v>1448</v>
      </c>
      <c r="C45" s="103" t="s">
        <v>70</v>
      </c>
      <c r="D45" s="105" t="s">
        <v>71</v>
      </c>
      <c r="E45" s="111">
        <v>250</v>
      </c>
    </row>
    <row r="46" spans="1:5" s="6" customFormat="1" ht="12.75">
      <c r="A46" s="99" t="s">
        <v>1465</v>
      </c>
      <c r="B46" s="102"/>
      <c r="C46" s="103"/>
      <c r="D46" s="105" t="s">
        <v>1466</v>
      </c>
      <c r="E46" s="111">
        <v>500</v>
      </c>
    </row>
    <row r="47" spans="1:5" s="6" customFormat="1" ht="25.5">
      <c r="A47" s="99" t="s">
        <v>69</v>
      </c>
      <c r="B47" s="102" t="s">
        <v>1448</v>
      </c>
      <c r="C47" s="100" t="s">
        <v>73</v>
      </c>
      <c r="D47" s="105" t="s">
        <v>74</v>
      </c>
      <c r="E47" s="111">
        <v>550</v>
      </c>
    </row>
    <row r="48" spans="1:5" s="6" customFormat="1" ht="25.5">
      <c r="A48" s="99" t="s">
        <v>72</v>
      </c>
      <c r="B48" s="102" t="s">
        <v>1448</v>
      </c>
      <c r="C48" s="100" t="s">
        <v>75</v>
      </c>
      <c r="D48" s="105" t="s">
        <v>76</v>
      </c>
      <c r="E48" s="111">
        <v>350</v>
      </c>
    </row>
    <row r="49" spans="1:5" s="6" customFormat="1" ht="25.5">
      <c r="A49" s="99" t="s">
        <v>77</v>
      </c>
      <c r="B49" s="102" t="s">
        <v>1448</v>
      </c>
      <c r="C49" s="103" t="s">
        <v>78</v>
      </c>
      <c r="D49" s="105" t="s">
        <v>79</v>
      </c>
      <c r="E49" s="111">
        <v>450</v>
      </c>
    </row>
    <row r="50" spans="1:5" s="6" customFormat="1" ht="25.5">
      <c r="A50" s="99" t="s">
        <v>80</v>
      </c>
      <c r="B50" s="102" t="s">
        <v>1448</v>
      </c>
      <c r="C50" s="103" t="s">
        <v>81</v>
      </c>
      <c r="D50" s="105" t="s">
        <v>82</v>
      </c>
      <c r="E50" s="111">
        <v>350</v>
      </c>
    </row>
    <row r="51" spans="1:5" s="6" customFormat="1" ht="12.75">
      <c r="A51" s="99" t="s">
        <v>83</v>
      </c>
      <c r="B51" s="102" t="s">
        <v>1448</v>
      </c>
      <c r="C51" s="103" t="s">
        <v>84</v>
      </c>
      <c r="D51" s="105" t="s">
        <v>85</v>
      </c>
      <c r="E51" s="111">
        <v>500</v>
      </c>
    </row>
    <row r="52" spans="1:5" s="6" customFormat="1" ht="12.75">
      <c r="A52" s="99" t="s">
        <v>86</v>
      </c>
      <c r="B52" s="102" t="s">
        <v>1448</v>
      </c>
      <c r="C52" s="103" t="s">
        <v>87</v>
      </c>
      <c r="D52" s="105" t="s">
        <v>88</v>
      </c>
      <c r="E52" s="111">
        <v>350</v>
      </c>
    </row>
    <row r="53" spans="1:5" s="6" customFormat="1" ht="12.75">
      <c r="A53" s="99" t="s">
        <v>89</v>
      </c>
      <c r="B53" s="102" t="s">
        <v>1448</v>
      </c>
      <c r="C53" s="103" t="s">
        <v>90</v>
      </c>
      <c r="D53" s="105" t="s">
        <v>1401</v>
      </c>
      <c r="E53" s="111">
        <v>500</v>
      </c>
    </row>
    <row r="54" spans="1:5" s="6" customFormat="1" ht="12.75">
      <c r="A54" s="99" t="s">
        <v>91</v>
      </c>
      <c r="B54" s="102" t="s">
        <v>1448</v>
      </c>
      <c r="C54" s="103" t="s">
        <v>92</v>
      </c>
      <c r="D54" s="105" t="s">
        <v>1402</v>
      </c>
      <c r="E54" s="111">
        <v>350</v>
      </c>
    </row>
    <row r="55" spans="1:5" s="6" customFormat="1" ht="12.75">
      <c r="A55" s="99" t="s">
        <v>1467</v>
      </c>
      <c r="B55" s="102" t="s">
        <v>1448</v>
      </c>
      <c r="C55" s="103" t="s">
        <v>2</v>
      </c>
      <c r="D55" s="105" t="s">
        <v>1468</v>
      </c>
      <c r="E55" s="111">
        <v>1200</v>
      </c>
    </row>
    <row r="56" spans="1:5" s="6" customFormat="1" ht="12.75">
      <c r="A56" s="99" t="s">
        <v>1469</v>
      </c>
      <c r="B56" s="102" t="s">
        <v>1448</v>
      </c>
      <c r="C56" s="103" t="s">
        <v>8</v>
      </c>
      <c r="D56" s="105" t="s">
        <v>1470</v>
      </c>
      <c r="E56" s="111">
        <v>1200</v>
      </c>
    </row>
    <row r="57" spans="1:5" s="6" customFormat="1" ht="12.75">
      <c r="A57" s="221"/>
      <c r="B57" s="225"/>
      <c r="C57" s="222"/>
      <c r="D57" s="223" t="s">
        <v>93</v>
      </c>
      <c r="E57" s="224"/>
    </row>
    <row r="58" spans="1:5" s="6" customFormat="1" ht="12.75">
      <c r="A58" s="226" t="s">
        <v>94</v>
      </c>
      <c r="B58" s="225"/>
      <c r="C58" s="222"/>
      <c r="D58" s="227" t="s">
        <v>95</v>
      </c>
      <c r="E58" s="224"/>
    </row>
    <row r="59" spans="1:5" s="6" customFormat="1" ht="25.5">
      <c r="A59" s="108" t="s">
        <v>1568</v>
      </c>
      <c r="B59" s="102" t="s">
        <v>1448</v>
      </c>
      <c r="C59" s="103" t="s">
        <v>96</v>
      </c>
      <c r="D59" s="105" t="s">
        <v>97</v>
      </c>
      <c r="E59" s="111">
        <v>100</v>
      </c>
    </row>
    <row r="60" spans="1:5" s="6" customFormat="1" ht="25.5">
      <c r="A60" s="108" t="s">
        <v>1569</v>
      </c>
      <c r="B60" s="102" t="s">
        <v>1448</v>
      </c>
      <c r="C60" s="103" t="s">
        <v>98</v>
      </c>
      <c r="D60" s="105" t="s">
        <v>99</v>
      </c>
      <c r="E60" s="111">
        <v>85</v>
      </c>
    </row>
    <row r="61" spans="1:5" s="6" customFormat="1" ht="25.5">
      <c r="A61" s="108" t="s">
        <v>1570</v>
      </c>
      <c r="B61" s="102" t="s">
        <v>1448</v>
      </c>
      <c r="C61" s="103" t="s">
        <v>100</v>
      </c>
      <c r="D61" s="105" t="s">
        <v>101</v>
      </c>
      <c r="E61" s="111">
        <v>85</v>
      </c>
    </row>
    <row r="62" spans="1:5" s="6" customFormat="1" ht="25.5">
      <c r="A62" s="108" t="s">
        <v>1572</v>
      </c>
      <c r="B62" s="102" t="s">
        <v>1448</v>
      </c>
      <c r="C62" s="103" t="s">
        <v>102</v>
      </c>
      <c r="D62" s="105" t="s">
        <v>103</v>
      </c>
      <c r="E62" s="111">
        <v>80</v>
      </c>
    </row>
    <row r="63" spans="1:5" s="6" customFormat="1" ht="25.5">
      <c r="A63" s="108" t="s">
        <v>1573</v>
      </c>
      <c r="B63" s="102" t="s">
        <v>1448</v>
      </c>
      <c r="C63" s="103" t="s">
        <v>102</v>
      </c>
      <c r="D63" s="104" t="s">
        <v>104</v>
      </c>
      <c r="E63" s="111">
        <v>100</v>
      </c>
    </row>
    <row r="64" spans="1:5" s="6" customFormat="1" ht="25.5">
      <c r="A64" s="108" t="s">
        <v>1575</v>
      </c>
      <c r="B64" s="102" t="s">
        <v>1448</v>
      </c>
      <c r="C64" s="103" t="s">
        <v>105</v>
      </c>
      <c r="D64" s="105" t="s">
        <v>106</v>
      </c>
      <c r="E64" s="111">
        <v>80</v>
      </c>
    </row>
    <row r="65" spans="1:5" s="6" customFormat="1" ht="25.5">
      <c r="A65" s="108" t="s">
        <v>1576</v>
      </c>
      <c r="B65" s="102" t="s">
        <v>1448</v>
      </c>
      <c r="C65" s="103" t="s">
        <v>107</v>
      </c>
      <c r="D65" s="105" t="s">
        <v>108</v>
      </c>
      <c r="E65" s="111">
        <v>70</v>
      </c>
    </row>
    <row r="66" spans="1:5" s="6" customFormat="1" ht="25.5">
      <c r="A66" s="108" t="s">
        <v>1577</v>
      </c>
      <c r="B66" s="102" t="s">
        <v>1448</v>
      </c>
      <c r="C66" s="103" t="s">
        <v>109</v>
      </c>
      <c r="D66" s="105" t="s">
        <v>110</v>
      </c>
      <c r="E66" s="111">
        <v>130</v>
      </c>
    </row>
    <row r="67" spans="1:5" s="6" customFormat="1" ht="25.5">
      <c r="A67" s="108" t="s">
        <v>1578</v>
      </c>
      <c r="B67" s="102"/>
      <c r="C67" s="99"/>
      <c r="D67" s="104" t="s">
        <v>111</v>
      </c>
      <c r="E67" s="111">
        <v>90</v>
      </c>
    </row>
    <row r="68" spans="1:5" s="6" customFormat="1" ht="25.5">
      <c r="A68" s="108" t="s">
        <v>1579</v>
      </c>
      <c r="B68" s="102" t="s">
        <v>1448</v>
      </c>
      <c r="C68" s="103" t="s">
        <v>112</v>
      </c>
      <c r="D68" s="105" t="s">
        <v>113</v>
      </c>
      <c r="E68" s="112">
        <v>90</v>
      </c>
    </row>
    <row r="69" spans="1:5" s="6" customFormat="1" ht="25.5">
      <c r="A69" s="108" t="s">
        <v>1580</v>
      </c>
      <c r="B69" s="102" t="s">
        <v>1448</v>
      </c>
      <c r="C69" s="103" t="s">
        <v>114</v>
      </c>
      <c r="D69" s="105" t="s">
        <v>115</v>
      </c>
      <c r="E69" s="111">
        <v>85</v>
      </c>
    </row>
    <row r="70" spans="1:5" s="6" customFormat="1" ht="12.75">
      <c r="A70" s="108" t="s">
        <v>1581</v>
      </c>
      <c r="B70" s="102" t="s">
        <v>1448</v>
      </c>
      <c r="C70" s="103" t="s">
        <v>96</v>
      </c>
      <c r="D70" s="104" t="s">
        <v>116</v>
      </c>
      <c r="E70" s="111">
        <v>100</v>
      </c>
    </row>
    <row r="71" spans="1:5" s="6" customFormat="1" ht="12.75">
      <c r="A71" s="108" t="s">
        <v>1582</v>
      </c>
      <c r="B71" s="102" t="s">
        <v>1448</v>
      </c>
      <c r="C71" s="103" t="s">
        <v>560</v>
      </c>
      <c r="D71" s="107" t="s">
        <v>561</v>
      </c>
      <c r="E71" s="111">
        <v>130</v>
      </c>
    </row>
    <row r="72" spans="1:5" s="6" customFormat="1" ht="11.25" customHeight="1">
      <c r="A72" s="108" t="s">
        <v>1583</v>
      </c>
      <c r="B72" s="102" t="s">
        <v>1448</v>
      </c>
      <c r="C72" s="103" t="s">
        <v>562</v>
      </c>
      <c r="D72" s="107" t="s">
        <v>563</v>
      </c>
      <c r="E72" s="111">
        <v>130</v>
      </c>
    </row>
    <row r="73" spans="1:5" s="6" customFormat="1" ht="12.75" customHeight="1">
      <c r="A73" s="221" t="s">
        <v>1403</v>
      </c>
      <c r="B73" s="225"/>
      <c r="C73" s="222"/>
      <c r="D73" s="223" t="s">
        <v>1404</v>
      </c>
      <c r="E73" s="224"/>
    </row>
    <row r="74" spans="1:5" s="6" customFormat="1" ht="25.5">
      <c r="A74" s="99" t="s">
        <v>1584</v>
      </c>
      <c r="B74" s="102" t="s">
        <v>1448</v>
      </c>
      <c r="C74" s="103" t="s">
        <v>107</v>
      </c>
      <c r="D74" s="105" t="s">
        <v>108</v>
      </c>
      <c r="E74" s="111">
        <v>70</v>
      </c>
    </row>
    <row r="75" spans="1:5" s="6" customFormat="1" ht="25.5">
      <c r="A75" s="99" t="s">
        <v>1585</v>
      </c>
      <c r="B75" s="102" t="s">
        <v>1448</v>
      </c>
      <c r="C75" s="103" t="s">
        <v>96</v>
      </c>
      <c r="D75" s="105" t="s">
        <v>97</v>
      </c>
      <c r="E75" s="111">
        <v>100</v>
      </c>
    </row>
    <row r="76" spans="1:5" s="6" customFormat="1" ht="12.75">
      <c r="A76" s="99"/>
      <c r="B76" s="102"/>
      <c r="C76" s="100"/>
      <c r="D76" s="104" t="s">
        <v>1405</v>
      </c>
      <c r="E76" s="111">
        <f>SUM(E74:E75)</f>
        <v>170</v>
      </c>
    </row>
    <row r="77" spans="1:5" s="6" customFormat="1" ht="12.75">
      <c r="A77" s="99" t="s">
        <v>1586</v>
      </c>
      <c r="B77" s="102" t="s">
        <v>117</v>
      </c>
      <c r="C77" s="105" t="s">
        <v>118</v>
      </c>
      <c r="D77" s="105" t="s">
        <v>119</v>
      </c>
      <c r="E77" s="111">
        <v>150</v>
      </c>
    </row>
    <row r="78" spans="1:5" s="6" customFormat="1" ht="12.75">
      <c r="A78" s="99"/>
      <c r="B78" s="100"/>
      <c r="C78" s="100"/>
      <c r="D78" s="104" t="s">
        <v>1406</v>
      </c>
      <c r="E78" s="111">
        <f>SUM(E76:E77)</f>
        <v>320</v>
      </c>
    </row>
    <row r="79" spans="1:5" s="6" customFormat="1" ht="13.5" customHeight="1">
      <c r="A79" s="221" t="s">
        <v>1407</v>
      </c>
      <c r="B79" s="228"/>
      <c r="C79" s="229"/>
      <c r="D79" s="230" t="s">
        <v>1471</v>
      </c>
      <c r="E79" s="224"/>
    </row>
    <row r="80" spans="1:5" s="6" customFormat="1" ht="12.75">
      <c r="A80" s="226" t="s">
        <v>1408</v>
      </c>
      <c r="B80" s="349" t="s">
        <v>1587</v>
      </c>
      <c r="C80" s="350"/>
      <c r="D80" s="351"/>
      <c r="E80" s="224"/>
    </row>
    <row r="81" spans="1:5" s="6" customFormat="1" ht="15.75" customHeight="1">
      <c r="A81" s="221"/>
      <c r="B81" s="231"/>
      <c r="C81" s="232"/>
      <c r="D81" s="233" t="s">
        <v>1472</v>
      </c>
      <c r="E81" s="224"/>
    </row>
    <row r="82" spans="1:5" s="6" customFormat="1" ht="25.5">
      <c r="A82" s="99" t="s">
        <v>1588</v>
      </c>
      <c r="B82" s="102" t="s">
        <v>1448</v>
      </c>
      <c r="C82" s="103" t="s">
        <v>96</v>
      </c>
      <c r="D82" s="105" t="s">
        <v>97</v>
      </c>
      <c r="E82" s="111">
        <v>90</v>
      </c>
    </row>
    <row r="83" spans="1:5" s="6" customFormat="1" ht="38.25">
      <c r="A83" s="99" t="s">
        <v>1589</v>
      </c>
      <c r="B83" s="102" t="s">
        <v>1448</v>
      </c>
      <c r="C83" s="103" t="s">
        <v>102</v>
      </c>
      <c r="D83" s="105" t="s">
        <v>1410</v>
      </c>
      <c r="E83" s="111">
        <v>180</v>
      </c>
    </row>
    <row r="84" spans="1:5" s="6" customFormat="1" ht="12.75">
      <c r="A84" s="99" t="s">
        <v>1590</v>
      </c>
      <c r="B84" s="102" t="s">
        <v>1448</v>
      </c>
      <c r="C84" s="103" t="s">
        <v>96</v>
      </c>
      <c r="D84" s="104" t="s">
        <v>116</v>
      </c>
      <c r="E84" s="111">
        <v>80</v>
      </c>
    </row>
    <row r="85" spans="1:5" s="6" customFormat="1" ht="12.75">
      <c r="A85" s="99"/>
      <c r="B85" s="100"/>
      <c r="C85" s="100"/>
      <c r="D85" s="104" t="s">
        <v>1413</v>
      </c>
      <c r="E85" s="111">
        <f>SUM(E82:E84)</f>
        <v>350</v>
      </c>
    </row>
    <row r="86" spans="1:5" s="6" customFormat="1" ht="12.75">
      <c r="A86" s="221" t="s">
        <v>1416</v>
      </c>
      <c r="B86" s="349" t="s">
        <v>1591</v>
      </c>
      <c r="C86" s="350"/>
      <c r="D86" s="351"/>
      <c r="E86" s="224"/>
    </row>
    <row r="87" spans="1:5" s="6" customFormat="1" ht="15.75" customHeight="1">
      <c r="A87" s="226" t="s">
        <v>1473</v>
      </c>
      <c r="B87" s="225"/>
      <c r="C87" s="222"/>
      <c r="D87" s="234" t="s">
        <v>1409</v>
      </c>
      <c r="E87" s="224"/>
    </row>
    <row r="88" spans="1:5" s="6" customFormat="1" ht="25.5">
      <c r="A88" s="99" t="s">
        <v>1592</v>
      </c>
      <c r="B88" s="102" t="s">
        <v>1448</v>
      </c>
      <c r="C88" s="103" t="s">
        <v>96</v>
      </c>
      <c r="D88" s="105" t="s">
        <v>97</v>
      </c>
      <c r="E88" s="111">
        <v>90</v>
      </c>
    </row>
    <row r="89" spans="1:5" s="6" customFormat="1" ht="25.5">
      <c r="A89" s="99" t="s">
        <v>1593</v>
      </c>
      <c r="B89" s="102" t="s">
        <v>1448</v>
      </c>
      <c r="C89" s="103" t="s">
        <v>98</v>
      </c>
      <c r="D89" s="105" t="s">
        <v>99</v>
      </c>
      <c r="E89" s="111">
        <v>80</v>
      </c>
    </row>
    <row r="90" spans="1:5" s="6" customFormat="1" ht="25.5">
      <c r="A90" s="99" t="s">
        <v>1594</v>
      </c>
      <c r="B90" s="102" t="s">
        <v>1448</v>
      </c>
      <c r="C90" s="103" t="s">
        <v>100</v>
      </c>
      <c r="D90" s="105" t="s">
        <v>101</v>
      </c>
      <c r="E90" s="111">
        <v>80</v>
      </c>
    </row>
    <row r="91" spans="1:5" s="6" customFormat="1" ht="25.5">
      <c r="A91" s="99" t="s">
        <v>1595</v>
      </c>
      <c r="B91" s="102" t="s">
        <v>1448</v>
      </c>
      <c r="C91" s="103" t="s">
        <v>107</v>
      </c>
      <c r="D91" s="105" t="s">
        <v>108</v>
      </c>
      <c r="E91" s="111">
        <v>70</v>
      </c>
    </row>
    <row r="92" spans="1:5" s="6" customFormat="1" ht="38.25">
      <c r="A92" s="99" t="s">
        <v>1596</v>
      </c>
      <c r="B92" s="102" t="s">
        <v>1448</v>
      </c>
      <c r="C92" s="103" t="s">
        <v>102</v>
      </c>
      <c r="D92" s="105" t="s">
        <v>1410</v>
      </c>
      <c r="E92" s="111">
        <v>180</v>
      </c>
    </row>
    <row r="93" spans="1:5" s="6" customFormat="1" ht="38.25">
      <c r="A93" s="99" t="s">
        <v>1597</v>
      </c>
      <c r="B93" s="102" t="s">
        <v>1448</v>
      </c>
      <c r="C93" s="103" t="s">
        <v>105</v>
      </c>
      <c r="D93" s="105" t="s">
        <v>1411</v>
      </c>
      <c r="E93" s="111">
        <v>160</v>
      </c>
    </row>
    <row r="94" spans="1:5" s="6" customFormat="1" ht="51">
      <c r="A94" s="99" t="s">
        <v>1598</v>
      </c>
      <c r="B94" s="102"/>
      <c r="C94" s="100"/>
      <c r="D94" s="104" t="s">
        <v>1412</v>
      </c>
      <c r="E94" s="112">
        <v>280</v>
      </c>
    </row>
    <row r="95" spans="1:5" s="6" customFormat="1" ht="12.75">
      <c r="A95" s="99" t="s">
        <v>1599</v>
      </c>
      <c r="B95" s="102" t="s">
        <v>117</v>
      </c>
      <c r="C95" s="103" t="s">
        <v>1254</v>
      </c>
      <c r="D95" s="105" t="s">
        <v>1255</v>
      </c>
      <c r="E95" s="112">
        <v>50</v>
      </c>
    </row>
    <row r="96" spans="1:5" s="6" customFormat="1" ht="12.75">
      <c r="A96" s="99" t="s">
        <v>1600</v>
      </c>
      <c r="B96" s="102" t="s">
        <v>1448</v>
      </c>
      <c r="C96" s="103" t="s">
        <v>96</v>
      </c>
      <c r="D96" s="104" t="s">
        <v>116</v>
      </c>
      <c r="E96" s="111">
        <v>80</v>
      </c>
    </row>
    <row r="97" spans="1:5" s="6" customFormat="1" ht="12.75">
      <c r="A97" s="99"/>
      <c r="B97" s="102"/>
      <c r="C97" s="99"/>
      <c r="D97" s="110" t="s">
        <v>1413</v>
      </c>
      <c r="E97" s="111">
        <f>SUM(E88:E96)</f>
        <v>1070</v>
      </c>
    </row>
    <row r="98" spans="1:5" s="6" customFormat="1" ht="12.75">
      <c r="A98" s="99" t="s">
        <v>1601</v>
      </c>
      <c r="B98" s="102" t="s">
        <v>117</v>
      </c>
      <c r="C98" s="99" t="s">
        <v>139</v>
      </c>
      <c r="D98" s="104" t="s">
        <v>1414</v>
      </c>
      <c r="E98" s="111">
        <v>160</v>
      </c>
    </row>
    <row r="99" spans="1:5" s="6" customFormat="1" ht="12.75">
      <c r="A99" s="99"/>
      <c r="B99" s="100"/>
      <c r="C99" s="100"/>
      <c r="D99" s="110" t="s">
        <v>1415</v>
      </c>
      <c r="E99" s="111">
        <f>SUM(E97:E98)</f>
        <v>1230</v>
      </c>
    </row>
    <row r="100" spans="1:5" s="6" customFormat="1" ht="12.75">
      <c r="A100" s="99" t="s">
        <v>1602</v>
      </c>
      <c r="B100" s="102" t="s">
        <v>117</v>
      </c>
      <c r="C100" s="105" t="s">
        <v>118</v>
      </c>
      <c r="D100" s="105" t="s">
        <v>119</v>
      </c>
      <c r="E100" s="111">
        <v>150</v>
      </c>
    </row>
    <row r="101" spans="1:5" s="6" customFormat="1" ht="12.75">
      <c r="A101" s="99"/>
      <c r="B101" s="100"/>
      <c r="C101" s="100"/>
      <c r="D101" s="110" t="s">
        <v>1406</v>
      </c>
      <c r="E101" s="111">
        <f>SUM(E99:E100)</f>
        <v>1380</v>
      </c>
    </row>
    <row r="102" spans="1:5" s="6" customFormat="1" ht="12.75">
      <c r="A102" s="226" t="s">
        <v>1474</v>
      </c>
      <c r="B102" s="225"/>
      <c r="C102" s="222"/>
      <c r="D102" s="234" t="s">
        <v>1475</v>
      </c>
      <c r="E102" s="224"/>
    </row>
    <row r="103" spans="1:5" s="6" customFormat="1" ht="25.5">
      <c r="A103" s="99" t="s">
        <v>1603</v>
      </c>
      <c r="B103" s="102" t="s">
        <v>1448</v>
      </c>
      <c r="C103" s="103" t="s">
        <v>96</v>
      </c>
      <c r="D103" s="105" t="s">
        <v>97</v>
      </c>
      <c r="E103" s="111">
        <v>90</v>
      </c>
    </row>
    <row r="104" spans="1:5" s="6" customFormat="1" ht="25.5">
      <c r="A104" s="99" t="s">
        <v>1604</v>
      </c>
      <c r="B104" s="102" t="s">
        <v>1448</v>
      </c>
      <c r="C104" s="103" t="s">
        <v>98</v>
      </c>
      <c r="D104" s="105" t="s">
        <v>99</v>
      </c>
      <c r="E104" s="111">
        <v>80</v>
      </c>
    </row>
    <row r="105" spans="1:5" s="6" customFormat="1" ht="25.5">
      <c r="A105" s="99" t="s">
        <v>1605</v>
      </c>
      <c r="B105" s="102" t="s">
        <v>1448</v>
      </c>
      <c r="C105" s="103" t="s">
        <v>100</v>
      </c>
      <c r="D105" s="105" t="s">
        <v>101</v>
      </c>
      <c r="E105" s="111">
        <v>80</v>
      </c>
    </row>
    <row r="106" spans="1:5" s="6" customFormat="1" ht="25.5">
      <c r="A106" s="99" t="s">
        <v>1606</v>
      </c>
      <c r="B106" s="102" t="s">
        <v>1448</v>
      </c>
      <c r="C106" s="103" t="s">
        <v>107</v>
      </c>
      <c r="D106" s="105" t="s">
        <v>108</v>
      </c>
      <c r="E106" s="111">
        <v>70</v>
      </c>
    </row>
    <row r="107" spans="1:5" s="6" customFormat="1" ht="25.5">
      <c r="A107" s="99" t="s">
        <v>1607</v>
      </c>
      <c r="B107" s="102" t="s">
        <v>1448</v>
      </c>
      <c r="C107" s="103" t="s">
        <v>109</v>
      </c>
      <c r="D107" s="105" t="s">
        <v>110</v>
      </c>
      <c r="E107" s="111">
        <v>100</v>
      </c>
    </row>
    <row r="108" spans="1:5" s="6" customFormat="1" ht="38.25">
      <c r="A108" s="99" t="s">
        <v>1608</v>
      </c>
      <c r="B108" s="102" t="s">
        <v>1448</v>
      </c>
      <c r="C108" s="103" t="s">
        <v>102</v>
      </c>
      <c r="D108" s="105" t="s">
        <v>1417</v>
      </c>
      <c r="E108" s="111">
        <v>180</v>
      </c>
    </row>
    <row r="109" spans="1:5" s="6" customFormat="1" ht="38.25">
      <c r="A109" s="99" t="s">
        <v>1609</v>
      </c>
      <c r="B109" s="102" t="s">
        <v>1448</v>
      </c>
      <c r="C109" s="103" t="s">
        <v>105</v>
      </c>
      <c r="D109" s="105" t="s">
        <v>1411</v>
      </c>
      <c r="E109" s="111">
        <v>160</v>
      </c>
    </row>
    <row r="110" spans="1:5" s="6" customFormat="1" ht="51">
      <c r="A110" s="99" t="s">
        <v>1610</v>
      </c>
      <c r="B110" s="102"/>
      <c r="C110" s="100"/>
      <c r="D110" s="104" t="s">
        <v>1611</v>
      </c>
      <c r="E110" s="112">
        <v>310</v>
      </c>
    </row>
    <row r="111" spans="1:5" s="6" customFormat="1" ht="12.75">
      <c r="A111" s="99" t="s">
        <v>1612</v>
      </c>
      <c r="B111" s="102" t="s">
        <v>117</v>
      </c>
      <c r="C111" s="103" t="s">
        <v>1254</v>
      </c>
      <c r="D111" s="105" t="s">
        <v>1255</v>
      </c>
      <c r="E111" s="112">
        <v>50</v>
      </c>
    </row>
    <row r="112" spans="1:5" s="6" customFormat="1" ht="12.75">
      <c r="A112" s="99" t="s">
        <v>1613</v>
      </c>
      <c r="B112" s="102" t="s">
        <v>1448</v>
      </c>
      <c r="C112" s="103" t="s">
        <v>96</v>
      </c>
      <c r="D112" s="104" t="s">
        <v>116</v>
      </c>
      <c r="E112" s="111">
        <v>80</v>
      </c>
    </row>
    <row r="113" spans="1:5" s="6" customFormat="1" ht="12.75">
      <c r="A113" s="99"/>
      <c r="B113" s="102"/>
      <c r="C113" s="99"/>
      <c r="D113" s="110" t="s">
        <v>1413</v>
      </c>
      <c r="E113" s="111">
        <f>SUM(E103:E112)</f>
        <v>1200</v>
      </c>
    </row>
    <row r="114" spans="1:5" s="6" customFormat="1" ht="12.75">
      <c r="A114" s="99" t="s">
        <v>1614</v>
      </c>
      <c r="B114" s="102" t="s">
        <v>117</v>
      </c>
      <c r="C114" s="99" t="s">
        <v>139</v>
      </c>
      <c r="D114" s="104" t="s">
        <v>1414</v>
      </c>
      <c r="E114" s="111">
        <v>160</v>
      </c>
    </row>
    <row r="115" spans="1:5" s="6" customFormat="1" ht="12.75">
      <c r="A115" s="99"/>
      <c r="B115" s="100"/>
      <c r="C115" s="100"/>
      <c r="D115" s="110" t="s">
        <v>1415</v>
      </c>
      <c r="E115" s="111">
        <f>SUM(E113:E114)</f>
        <v>1360</v>
      </c>
    </row>
    <row r="116" spans="1:5" s="6" customFormat="1" ht="12.75">
      <c r="A116" s="99" t="s">
        <v>1615</v>
      </c>
      <c r="B116" s="102" t="s">
        <v>117</v>
      </c>
      <c r="C116" s="105" t="s">
        <v>118</v>
      </c>
      <c r="D116" s="105" t="s">
        <v>119</v>
      </c>
      <c r="E116" s="111">
        <v>150</v>
      </c>
    </row>
    <row r="117" spans="1:5" s="6" customFormat="1" ht="12.75">
      <c r="A117" s="99"/>
      <c r="B117" s="100"/>
      <c r="C117" s="100"/>
      <c r="D117" s="110" t="s">
        <v>1406</v>
      </c>
      <c r="E117" s="111">
        <f>SUM(E115:E116)</f>
        <v>1510</v>
      </c>
    </row>
    <row r="118" spans="1:5" s="6" customFormat="1" ht="12.75">
      <c r="A118" s="221" t="s">
        <v>1418</v>
      </c>
      <c r="B118" s="222"/>
      <c r="C118" s="222"/>
      <c r="D118" s="223" t="s">
        <v>1419</v>
      </c>
      <c r="E118" s="224"/>
    </row>
    <row r="119" spans="1:5" s="6" customFormat="1" ht="25.5">
      <c r="A119" s="99" t="s">
        <v>1616</v>
      </c>
      <c r="B119" s="102" t="s">
        <v>1448</v>
      </c>
      <c r="C119" s="103" t="s">
        <v>96</v>
      </c>
      <c r="D119" s="105" t="s">
        <v>97</v>
      </c>
      <c r="E119" s="111">
        <v>100</v>
      </c>
    </row>
    <row r="120" spans="1:5" s="6" customFormat="1" ht="25.5">
      <c r="A120" s="99" t="s">
        <v>1617</v>
      </c>
      <c r="B120" s="102" t="s">
        <v>1448</v>
      </c>
      <c r="C120" s="103" t="s">
        <v>102</v>
      </c>
      <c r="D120" s="105" t="s">
        <v>103</v>
      </c>
      <c r="E120" s="111">
        <v>100</v>
      </c>
    </row>
    <row r="121" spans="1:5" s="6" customFormat="1" ht="12.75">
      <c r="A121" s="99" t="s">
        <v>1618</v>
      </c>
      <c r="B121" s="102" t="s">
        <v>1448</v>
      </c>
      <c r="C121" s="103" t="s">
        <v>96</v>
      </c>
      <c r="D121" s="104" t="s">
        <v>116</v>
      </c>
      <c r="E121" s="111">
        <v>100</v>
      </c>
    </row>
    <row r="122" spans="1:5" s="6" customFormat="1" ht="12.75">
      <c r="A122" s="99"/>
      <c r="B122" s="100"/>
      <c r="C122" s="99"/>
      <c r="D122" s="104" t="s">
        <v>1413</v>
      </c>
      <c r="E122" s="111">
        <f>SUM(E119:E121)</f>
        <v>300</v>
      </c>
    </row>
    <row r="123" spans="1:5" s="6" customFormat="1" ht="12.75">
      <c r="A123" s="221" t="s">
        <v>564</v>
      </c>
      <c r="B123" s="222"/>
      <c r="C123" s="222"/>
      <c r="D123" s="223" t="s">
        <v>1619</v>
      </c>
      <c r="E123" s="224"/>
    </row>
    <row r="124" spans="1:5" s="6" customFormat="1" ht="25.5">
      <c r="A124" s="99" t="s">
        <v>1620</v>
      </c>
      <c r="B124" s="102" t="s">
        <v>1448</v>
      </c>
      <c r="C124" s="105" t="s">
        <v>96</v>
      </c>
      <c r="D124" s="105" t="s">
        <v>97</v>
      </c>
      <c r="E124" s="111">
        <v>100</v>
      </c>
    </row>
    <row r="125" spans="1:5" s="6" customFormat="1" ht="25.5">
      <c r="A125" s="99" t="s">
        <v>1621</v>
      </c>
      <c r="B125" s="102" t="s">
        <v>1448</v>
      </c>
      <c r="C125" s="105" t="s">
        <v>98</v>
      </c>
      <c r="D125" s="105" t="s">
        <v>99</v>
      </c>
      <c r="E125" s="111">
        <v>85</v>
      </c>
    </row>
    <row r="126" spans="1:5" s="6" customFormat="1" ht="25.5">
      <c r="A126" s="99" t="s">
        <v>1622</v>
      </c>
      <c r="B126" s="102" t="s">
        <v>1448</v>
      </c>
      <c r="C126" s="105" t="s">
        <v>100</v>
      </c>
      <c r="D126" s="105" t="s">
        <v>101</v>
      </c>
      <c r="E126" s="111">
        <v>85</v>
      </c>
    </row>
    <row r="127" spans="1:5" s="6" customFormat="1" ht="25.5">
      <c r="A127" s="99" t="s">
        <v>1623</v>
      </c>
      <c r="B127" s="102" t="s">
        <v>1448</v>
      </c>
      <c r="C127" s="105" t="s">
        <v>102</v>
      </c>
      <c r="D127" s="105" t="s">
        <v>103</v>
      </c>
      <c r="E127" s="111">
        <v>80</v>
      </c>
    </row>
    <row r="128" spans="1:5" s="6" customFormat="1" ht="25.5">
      <c r="A128" s="99" t="s">
        <v>1624</v>
      </c>
      <c r="B128" s="102" t="s">
        <v>1448</v>
      </c>
      <c r="C128" s="105" t="s">
        <v>102</v>
      </c>
      <c r="D128" s="104" t="s">
        <v>104</v>
      </c>
      <c r="E128" s="111">
        <v>100</v>
      </c>
    </row>
    <row r="129" spans="1:5" s="6" customFormat="1" ht="25.5">
      <c r="A129" s="99" t="s">
        <v>1625</v>
      </c>
      <c r="B129" s="102" t="s">
        <v>1448</v>
      </c>
      <c r="C129" s="105" t="s">
        <v>105</v>
      </c>
      <c r="D129" s="105" t="s">
        <v>106</v>
      </c>
      <c r="E129" s="111">
        <v>80</v>
      </c>
    </row>
    <row r="130" spans="1:5" s="6" customFormat="1" ht="25.5">
      <c r="A130" s="99" t="s">
        <v>1626</v>
      </c>
      <c r="B130" s="102" t="s">
        <v>1448</v>
      </c>
      <c r="C130" s="105" t="s">
        <v>107</v>
      </c>
      <c r="D130" s="105" t="s">
        <v>108</v>
      </c>
      <c r="E130" s="112">
        <v>70</v>
      </c>
    </row>
    <row r="131" spans="1:5" s="6" customFormat="1" ht="25.5">
      <c r="A131" s="99" t="s">
        <v>1627</v>
      </c>
      <c r="B131" s="102" t="s">
        <v>1448</v>
      </c>
      <c r="C131" s="103" t="s">
        <v>1628</v>
      </c>
      <c r="D131" s="104" t="s">
        <v>1629</v>
      </c>
      <c r="E131" s="112">
        <v>150</v>
      </c>
    </row>
    <row r="132" spans="1:5" s="6" customFormat="1" ht="25.5">
      <c r="A132" s="99" t="s">
        <v>1630</v>
      </c>
      <c r="B132" s="102" t="s">
        <v>1448</v>
      </c>
      <c r="C132" s="103" t="s">
        <v>135</v>
      </c>
      <c r="D132" s="105" t="s">
        <v>136</v>
      </c>
      <c r="E132" s="112">
        <v>60</v>
      </c>
    </row>
    <row r="133" spans="1:5" s="6" customFormat="1" ht="12.75">
      <c r="A133" s="99" t="s">
        <v>1631</v>
      </c>
      <c r="B133" s="102" t="s">
        <v>117</v>
      </c>
      <c r="C133" s="103" t="s">
        <v>131</v>
      </c>
      <c r="D133" s="105" t="s">
        <v>132</v>
      </c>
      <c r="E133" s="112">
        <v>80</v>
      </c>
    </row>
    <row r="134" spans="1:5" s="6" customFormat="1" ht="12.75">
      <c r="A134" s="99" t="s">
        <v>1632</v>
      </c>
      <c r="B134" s="102" t="s">
        <v>117</v>
      </c>
      <c r="C134" s="103" t="s">
        <v>133</v>
      </c>
      <c r="D134" s="105" t="s">
        <v>134</v>
      </c>
      <c r="E134" s="112">
        <v>80</v>
      </c>
    </row>
    <row r="135" spans="1:5" s="6" customFormat="1" ht="12.75">
      <c r="A135" s="99" t="s">
        <v>1633</v>
      </c>
      <c r="B135" s="102" t="s">
        <v>117</v>
      </c>
      <c r="C135" s="99" t="s">
        <v>139</v>
      </c>
      <c r="D135" s="104" t="s">
        <v>1414</v>
      </c>
      <c r="E135" s="112">
        <v>150</v>
      </c>
    </row>
    <row r="136" spans="1:5" s="6" customFormat="1" ht="12.75">
      <c r="A136" s="99" t="s">
        <v>1634</v>
      </c>
      <c r="B136" s="102" t="s">
        <v>1448</v>
      </c>
      <c r="C136" s="105" t="s">
        <v>96</v>
      </c>
      <c r="D136" s="104" t="s">
        <v>116</v>
      </c>
      <c r="E136" s="112">
        <v>100</v>
      </c>
    </row>
    <row r="137" spans="1:5" s="6" customFormat="1" ht="12.75">
      <c r="A137" s="99"/>
      <c r="B137" s="100"/>
      <c r="C137" s="100"/>
      <c r="D137" s="104" t="s">
        <v>565</v>
      </c>
      <c r="E137" s="111">
        <f>SUM(E124:E136)-E128</f>
        <v>1120</v>
      </c>
    </row>
    <row r="138" spans="1:5" s="6" customFormat="1" ht="12.75">
      <c r="A138" s="99"/>
      <c r="B138" s="100"/>
      <c r="C138" s="100"/>
      <c r="D138" s="104" t="s">
        <v>566</v>
      </c>
      <c r="E138" s="111">
        <f>SUM(E124:E136)-E127</f>
        <v>1140</v>
      </c>
    </row>
    <row r="139" spans="1:5" s="6" customFormat="1" ht="12.75">
      <c r="A139" s="99" t="s">
        <v>1635</v>
      </c>
      <c r="B139" s="235" t="s">
        <v>117</v>
      </c>
      <c r="C139" s="236" t="s">
        <v>118</v>
      </c>
      <c r="D139" s="236" t="s">
        <v>119</v>
      </c>
      <c r="E139" s="237">
        <v>150</v>
      </c>
    </row>
    <row r="140" spans="1:5" s="6" customFormat="1" ht="12.75">
      <c r="A140" s="99"/>
      <c r="B140" s="100"/>
      <c r="C140" s="100"/>
      <c r="D140" s="104" t="s">
        <v>567</v>
      </c>
      <c r="E140" s="111">
        <f>E137+E139</f>
        <v>1270</v>
      </c>
    </row>
    <row r="141" spans="1:5" s="6" customFormat="1" ht="12.75">
      <c r="A141" s="99"/>
      <c r="B141" s="100"/>
      <c r="C141" s="100"/>
      <c r="D141" s="104" t="s">
        <v>568</v>
      </c>
      <c r="E141" s="111">
        <f>E139+E138</f>
        <v>1290</v>
      </c>
    </row>
    <row r="142" spans="1:5" s="6" customFormat="1" ht="25.5">
      <c r="A142" s="99" t="s">
        <v>1636</v>
      </c>
      <c r="B142" s="102" t="s">
        <v>117</v>
      </c>
      <c r="C142" s="105" t="s">
        <v>141</v>
      </c>
      <c r="D142" s="105" t="s">
        <v>569</v>
      </c>
      <c r="E142" s="111">
        <v>120</v>
      </c>
    </row>
    <row r="143" spans="1:5" s="6" customFormat="1" ht="25.5">
      <c r="A143" s="99"/>
      <c r="B143" s="100"/>
      <c r="C143" s="100"/>
      <c r="D143" s="104" t="s">
        <v>570</v>
      </c>
      <c r="E143" s="111">
        <f>E140+E142</f>
        <v>1390</v>
      </c>
    </row>
    <row r="144" spans="1:5" s="6" customFormat="1" ht="25.5">
      <c r="A144" s="99"/>
      <c r="B144" s="100"/>
      <c r="C144" s="100"/>
      <c r="D144" s="104" t="s">
        <v>571</v>
      </c>
      <c r="E144" s="111">
        <f>E141+E142</f>
        <v>1410</v>
      </c>
    </row>
    <row r="145" spans="1:5" s="6" customFormat="1" ht="12.75">
      <c r="A145" s="221" t="s">
        <v>572</v>
      </c>
      <c r="B145" s="222"/>
      <c r="C145" s="222"/>
      <c r="D145" s="223" t="s">
        <v>573</v>
      </c>
      <c r="E145" s="224"/>
    </row>
    <row r="146" spans="1:5" s="6" customFormat="1" ht="25.5">
      <c r="A146" s="108" t="s">
        <v>1637</v>
      </c>
      <c r="B146" s="102" t="s">
        <v>1448</v>
      </c>
      <c r="C146" s="103" t="s">
        <v>96</v>
      </c>
      <c r="D146" s="105" t="s">
        <v>97</v>
      </c>
      <c r="E146" s="111">
        <v>100</v>
      </c>
    </row>
    <row r="147" spans="1:5" s="6" customFormat="1" ht="25.5">
      <c r="A147" s="108" t="s">
        <v>1638</v>
      </c>
      <c r="B147" s="102" t="s">
        <v>1448</v>
      </c>
      <c r="C147" s="103" t="s">
        <v>98</v>
      </c>
      <c r="D147" s="105" t="s">
        <v>99</v>
      </c>
      <c r="E147" s="111">
        <v>90</v>
      </c>
    </row>
    <row r="148" spans="1:5" s="6" customFormat="1" ht="25.5">
      <c r="A148" s="108" t="s">
        <v>1639</v>
      </c>
      <c r="B148" s="102" t="s">
        <v>1448</v>
      </c>
      <c r="C148" s="103" t="s">
        <v>100</v>
      </c>
      <c r="D148" s="105" t="s">
        <v>101</v>
      </c>
      <c r="E148" s="111">
        <v>90</v>
      </c>
    </row>
    <row r="149" spans="1:5" s="6" customFormat="1" ht="25.5">
      <c r="A149" s="108" t="s">
        <v>1640</v>
      </c>
      <c r="B149" s="102" t="s">
        <v>1448</v>
      </c>
      <c r="C149" s="103" t="s">
        <v>102</v>
      </c>
      <c r="D149" s="105" t="s">
        <v>103</v>
      </c>
      <c r="E149" s="111">
        <v>80</v>
      </c>
    </row>
    <row r="150" spans="1:5" s="6" customFormat="1" ht="25.5">
      <c r="A150" s="108" t="s">
        <v>1641</v>
      </c>
      <c r="B150" s="102" t="s">
        <v>1448</v>
      </c>
      <c r="C150" s="103" t="s">
        <v>102</v>
      </c>
      <c r="D150" s="104" t="s">
        <v>104</v>
      </c>
      <c r="E150" s="111">
        <v>100</v>
      </c>
    </row>
    <row r="151" spans="1:5" s="6" customFormat="1" ht="25.5">
      <c r="A151" s="108" t="s">
        <v>1642</v>
      </c>
      <c r="B151" s="102" t="s">
        <v>1448</v>
      </c>
      <c r="C151" s="103" t="s">
        <v>105</v>
      </c>
      <c r="D151" s="105" t="s">
        <v>106</v>
      </c>
      <c r="E151" s="112">
        <v>80</v>
      </c>
    </row>
    <row r="152" spans="1:5" s="6" customFormat="1" ht="25.5">
      <c r="A152" s="108" t="s">
        <v>1643</v>
      </c>
      <c r="B152" s="102" t="s">
        <v>1448</v>
      </c>
      <c r="C152" s="103" t="s">
        <v>107</v>
      </c>
      <c r="D152" s="105" t="s">
        <v>108</v>
      </c>
      <c r="E152" s="112">
        <v>70</v>
      </c>
    </row>
    <row r="153" spans="1:5" s="6" customFormat="1" ht="25.5">
      <c r="A153" s="108" t="s">
        <v>1644</v>
      </c>
      <c r="B153" s="102" t="s">
        <v>1448</v>
      </c>
      <c r="C153" s="103" t="s">
        <v>109</v>
      </c>
      <c r="D153" s="105" t="s">
        <v>110</v>
      </c>
      <c r="E153" s="112">
        <v>130</v>
      </c>
    </row>
    <row r="154" spans="1:5" s="6" customFormat="1" ht="25.5">
      <c r="A154" s="108" t="s">
        <v>1645</v>
      </c>
      <c r="B154" s="102" t="s">
        <v>1448</v>
      </c>
      <c r="C154" s="103" t="s">
        <v>1646</v>
      </c>
      <c r="D154" s="104" t="s">
        <v>1629</v>
      </c>
      <c r="E154" s="112">
        <v>150</v>
      </c>
    </row>
    <row r="155" spans="1:5" s="6" customFormat="1" ht="25.5">
      <c r="A155" s="108" t="s">
        <v>1647</v>
      </c>
      <c r="B155" s="102" t="s">
        <v>117</v>
      </c>
      <c r="C155" s="103" t="s">
        <v>135</v>
      </c>
      <c r="D155" s="105" t="s">
        <v>136</v>
      </c>
      <c r="E155" s="112">
        <v>60</v>
      </c>
    </row>
    <row r="156" spans="1:5" s="6" customFormat="1" ht="12.75">
      <c r="A156" s="108" t="s">
        <v>1648</v>
      </c>
      <c r="B156" s="102" t="s">
        <v>117</v>
      </c>
      <c r="C156" s="103" t="s">
        <v>142</v>
      </c>
      <c r="D156" s="105" t="s">
        <v>143</v>
      </c>
      <c r="E156" s="112">
        <v>90</v>
      </c>
    </row>
    <row r="157" spans="1:5" s="6" customFormat="1" ht="12.75">
      <c r="A157" s="108" t="s">
        <v>1649</v>
      </c>
      <c r="B157" s="102" t="s">
        <v>117</v>
      </c>
      <c r="C157" s="103" t="s">
        <v>131</v>
      </c>
      <c r="D157" s="105" t="s">
        <v>132</v>
      </c>
      <c r="E157" s="112">
        <v>80</v>
      </c>
    </row>
    <row r="158" spans="1:5" s="6" customFormat="1" ht="12.75">
      <c r="A158" s="108" t="s">
        <v>1650</v>
      </c>
      <c r="B158" s="102" t="s">
        <v>117</v>
      </c>
      <c r="C158" s="103" t="s">
        <v>133</v>
      </c>
      <c r="D158" s="105" t="s">
        <v>134</v>
      </c>
      <c r="E158" s="112">
        <v>80</v>
      </c>
    </row>
    <row r="159" spans="1:5" s="6" customFormat="1" ht="12.75">
      <c r="A159" s="108" t="s">
        <v>1651</v>
      </c>
      <c r="B159" s="102" t="s">
        <v>117</v>
      </c>
      <c r="C159" s="99" t="s">
        <v>139</v>
      </c>
      <c r="D159" s="104" t="s">
        <v>1414</v>
      </c>
      <c r="E159" s="112">
        <v>150</v>
      </c>
    </row>
    <row r="160" spans="1:5" s="6" customFormat="1" ht="12.75">
      <c r="A160" s="108" t="s">
        <v>1652</v>
      </c>
      <c r="B160" s="102" t="s">
        <v>1448</v>
      </c>
      <c r="C160" s="103" t="s">
        <v>96</v>
      </c>
      <c r="D160" s="104" t="s">
        <v>116</v>
      </c>
      <c r="E160" s="112">
        <v>100</v>
      </c>
    </row>
    <row r="161" spans="1:5" s="6" customFormat="1" ht="12.75">
      <c r="A161" s="108"/>
      <c r="B161" s="100"/>
      <c r="C161" s="99"/>
      <c r="D161" s="104" t="s">
        <v>565</v>
      </c>
      <c r="E161" s="112">
        <f>SUM(E146:E160)-E150</f>
        <v>1350</v>
      </c>
    </row>
    <row r="162" spans="1:5" s="6" customFormat="1" ht="12.75">
      <c r="A162" s="108"/>
      <c r="B162" s="100"/>
      <c r="C162" s="99"/>
      <c r="D162" s="104" t="s">
        <v>566</v>
      </c>
      <c r="E162" s="111">
        <f>SUM(E146:E160)-E149</f>
        <v>1370</v>
      </c>
    </row>
    <row r="163" spans="1:5" s="6" customFormat="1" ht="12.75">
      <c r="A163" s="108" t="s">
        <v>1653</v>
      </c>
      <c r="B163" s="235" t="s">
        <v>117</v>
      </c>
      <c r="C163" s="238" t="s">
        <v>118</v>
      </c>
      <c r="D163" s="239" t="s">
        <v>119</v>
      </c>
      <c r="E163" s="237">
        <v>150</v>
      </c>
    </row>
    <row r="164" spans="1:5" s="6" customFormat="1" ht="12.75">
      <c r="A164" s="108"/>
      <c r="B164" s="100"/>
      <c r="C164" s="99"/>
      <c r="D164" s="104" t="s">
        <v>567</v>
      </c>
      <c r="E164" s="111">
        <f>E163+E161</f>
        <v>1500</v>
      </c>
    </row>
    <row r="165" spans="1:5" s="6" customFormat="1" ht="12.75">
      <c r="A165" s="108"/>
      <c r="B165" s="100"/>
      <c r="C165" s="99"/>
      <c r="D165" s="104" t="s">
        <v>568</v>
      </c>
      <c r="E165" s="111">
        <f>E163+E162</f>
        <v>1520</v>
      </c>
    </row>
    <row r="166" spans="1:5" s="6" customFormat="1" ht="25.5">
      <c r="A166" s="108" t="s">
        <v>1654</v>
      </c>
      <c r="B166" s="102" t="s">
        <v>117</v>
      </c>
      <c r="C166" s="103" t="s">
        <v>141</v>
      </c>
      <c r="D166" s="105" t="s">
        <v>569</v>
      </c>
      <c r="E166" s="111">
        <v>120</v>
      </c>
    </row>
    <row r="167" spans="1:5" s="6" customFormat="1" ht="25.5">
      <c r="A167" s="99"/>
      <c r="B167" s="100"/>
      <c r="C167" s="99"/>
      <c r="D167" s="104" t="s">
        <v>574</v>
      </c>
      <c r="E167" s="111">
        <f>E166+E164</f>
        <v>1620</v>
      </c>
    </row>
    <row r="168" spans="1:5" s="6" customFormat="1" ht="25.5">
      <c r="A168" s="99"/>
      <c r="B168" s="100"/>
      <c r="C168" s="99"/>
      <c r="D168" s="104" t="s">
        <v>571</v>
      </c>
      <c r="E168" s="111">
        <f>E165+E166</f>
        <v>1640</v>
      </c>
    </row>
    <row r="169" spans="1:5" s="6" customFormat="1" ht="25.5">
      <c r="A169" s="221" t="s">
        <v>1655</v>
      </c>
      <c r="B169" s="225"/>
      <c r="C169" s="240"/>
      <c r="D169" s="223" t="s">
        <v>1656</v>
      </c>
      <c r="E169" s="224"/>
    </row>
    <row r="170" spans="1:5" s="6" customFormat="1" ht="12.75">
      <c r="A170" s="99" t="s">
        <v>1657</v>
      </c>
      <c r="B170" s="235" t="s">
        <v>117</v>
      </c>
      <c r="C170" s="238" t="s">
        <v>118</v>
      </c>
      <c r="D170" s="238" t="s">
        <v>1658</v>
      </c>
      <c r="E170" s="237">
        <v>150</v>
      </c>
    </row>
    <row r="171" spans="1:5" s="6" customFormat="1" ht="12.75">
      <c r="A171" s="99" t="s">
        <v>1659</v>
      </c>
      <c r="B171" s="102"/>
      <c r="C171" s="99"/>
      <c r="D171" s="110" t="s">
        <v>1660</v>
      </c>
      <c r="E171" s="112"/>
    </row>
    <row r="172" spans="1:5" s="6" customFormat="1" ht="25.5">
      <c r="A172" s="99" t="s">
        <v>1661</v>
      </c>
      <c r="B172" s="102" t="s">
        <v>117</v>
      </c>
      <c r="C172" s="103" t="s">
        <v>295</v>
      </c>
      <c r="D172" s="103" t="s">
        <v>296</v>
      </c>
      <c r="E172" s="112">
        <v>300</v>
      </c>
    </row>
    <row r="173" spans="1:5" s="6" customFormat="1" ht="12.75">
      <c r="A173" s="99" t="s">
        <v>1662</v>
      </c>
      <c r="B173" s="102" t="s">
        <v>117</v>
      </c>
      <c r="C173" s="99" t="s">
        <v>268</v>
      </c>
      <c r="D173" s="113" t="s">
        <v>1663</v>
      </c>
      <c r="E173" s="112">
        <v>240</v>
      </c>
    </row>
    <row r="174" spans="1:5" s="6" customFormat="1" ht="12.75">
      <c r="A174" s="99" t="s">
        <v>1664</v>
      </c>
      <c r="B174" s="102" t="s">
        <v>117</v>
      </c>
      <c r="C174" s="103" t="s">
        <v>274</v>
      </c>
      <c r="D174" s="103" t="s">
        <v>275</v>
      </c>
      <c r="E174" s="112">
        <v>240</v>
      </c>
    </row>
    <row r="175" spans="1:5" s="6" customFormat="1" ht="25.5">
      <c r="A175" s="99" t="s">
        <v>1665</v>
      </c>
      <c r="B175" s="102" t="s">
        <v>117</v>
      </c>
      <c r="C175" s="103" t="s">
        <v>286</v>
      </c>
      <c r="D175" s="103" t="s">
        <v>1666</v>
      </c>
      <c r="E175" s="112">
        <v>300</v>
      </c>
    </row>
    <row r="176" spans="1:5" s="6" customFormat="1" ht="25.5">
      <c r="A176" s="99" t="s">
        <v>1667</v>
      </c>
      <c r="B176" s="102" t="s">
        <v>117</v>
      </c>
      <c r="C176" s="103" t="s">
        <v>281</v>
      </c>
      <c r="D176" s="103" t="s">
        <v>1668</v>
      </c>
      <c r="E176" s="112">
        <v>300</v>
      </c>
    </row>
    <row r="177" spans="1:5" s="6" customFormat="1" ht="12.75">
      <c r="A177" s="221" t="s">
        <v>1669</v>
      </c>
      <c r="B177" s="225"/>
      <c r="C177" s="222"/>
      <c r="D177" s="241" t="s">
        <v>1670</v>
      </c>
      <c r="E177" s="224"/>
    </row>
    <row r="178" spans="1:5" s="6" customFormat="1" ht="12.75">
      <c r="A178" s="99" t="s">
        <v>1671</v>
      </c>
      <c r="B178" s="102" t="s">
        <v>117</v>
      </c>
      <c r="C178" s="99" t="s">
        <v>139</v>
      </c>
      <c r="D178" s="104" t="s">
        <v>216</v>
      </c>
      <c r="E178" s="112">
        <v>150</v>
      </c>
    </row>
    <row r="179" spans="1:5" s="6" customFormat="1" ht="12.75">
      <c r="A179" s="116" t="s">
        <v>1672</v>
      </c>
      <c r="B179" s="102" t="s">
        <v>1448</v>
      </c>
      <c r="C179" s="116" t="s">
        <v>224</v>
      </c>
      <c r="D179" s="104" t="s">
        <v>225</v>
      </c>
      <c r="E179" s="112">
        <v>80</v>
      </c>
    </row>
    <row r="180" spans="1:5" s="6" customFormat="1" ht="25.5">
      <c r="A180" s="99" t="s">
        <v>1673</v>
      </c>
      <c r="B180" s="102" t="s">
        <v>117</v>
      </c>
      <c r="C180" s="103" t="s">
        <v>227</v>
      </c>
      <c r="D180" s="105" t="s">
        <v>228</v>
      </c>
      <c r="E180" s="112">
        <v>130</v>
      </c>
    </row>
    <row r="181" spans="1:5" s="6" customFormat="1" ht="12.75">
      <c r="A181" s="99" t="s">
        <v>1674</v>
      </c>
      <c r="B181" s="102" t="s">
        <v>117</v>
      </c>
      <c r="C181" s="99" t="s">
        <v>233</v>
      </c>
      <c r="D181" s="104" t="s">
        <v>234</v>
      </c>
      <c r="E181" s="112">
        <v>45</v>
      </c>
    </row>
    <row r="182" spans="1:5" s="6" customFormat="1" ht="12.75">
      <c r="A182" s="99" t="s">
        <v>1675</v>
      </c>
      <c r="B182" s="102" t="s">
        <v>120</v>
      </c>
      <c r="C182" s="100" t="s">
        <v>125</v>
      </c>
      <c r="D182" s="104" t="s">
        <v>126</v>
      </c>
      <c r="E182" s="112">
        <v>70</v>
      </c>
    </row>
    <row r="183" spans="1:5" s="6" customFormat="1" ht="12.75">
      <c r="A183" s="99" t="s">
        <v>1676</v>
      </c>
      <c r="B183" s="102" t="s">
        <v>120</v>
      </c>
      <c r="C183" s="100" t="s">
        <v>121</v>
      </c>
      <c r="D183" s="104" t="s">
        <v>122</v>
      </c>
      <c r="E183" s="112">
        <v>110</v>
      </c>
    </row>
    <row r="184" spans="1:5" s="6" customFormat="1" ht="12.75">
      <c r="A184" s="99" t="s">
        <v>1677</v>
      </c>
      <c r="B184" s="102" t="s">
        <v>120</v>
      </c>
      <c r="C184" s="100" t="s">
        <v>123</v>
      </c>
      <c r="D184" s="104" t="s">
        <v>124</v>
      </c>
      <c r="E184" s="112">
        <v>80</v>
      </c>
    </row>
    <row r="185" spans="1:5" s="6" customFormat="1" ht="12.75">
      <c r="A185" s="99" t="s">
        <v>1678</v>
      </c>
      <c r="B185" s="102" t="s">
        <v>117</v>
      </c>
      <c r="C185" s="99" t="s">
        <v>129</v>
      </c>
      <c r="D185" s="104" t="s">
        <v>130</v>
      </c>
      <c r="E185" s="112">
        <v>150</v>
      </c>
    </row>
    <row r="186" spans="1:5" s="6" customFormat="1" ht="12.75">
      <c r="A186" s="99" t="s">
        <v>1679</v>
      </c>
      <c r="B186" s="102" t="s">
        <v>117</v>
      </c>
      <c r="C186" s="103" t="s">
        <v>127</v>
      </c>
      <c r="D186" s="105" t="s">
        <v>128</v>
      </c>
      <c r="E186" s="112">
        <v>60</v>
      </c>
    </row>
    <row r="187" spans="1:5" s="6" customFormat="1" ht="12.75">
      <c r="A187" s="242" t="s">
        <v>1680</v>
      </c>
      <c r="B187" s="243"/>
      <c r="C187" s="242"/>
      <c r="D187" s="244" t="s">
        <v>1681</v>
      </c>
      <c r="E187" s="245"/>
    </row>
    <row r="188" spans="1:5" s="6" customFormat="1" ht="25.5">
      <c r="A188" s="99" t="s">
        <v>1682</v>
      </c>
      <c r="B188" s="102" t="s">
        <v>117</v>
      </c>
      <c r="C188" s="103" t="s">
        <v>135</v>
      </c>
      <c r="D188" s="105" t="s">
        <v>136</v>
      </c>
      <c r="E188" s="112">
        <v>90</v>
      </c>
    </row>
    <row r="189" spans="1:5" s="6" customFormat="1" ht="25.5">
      <c r="A189" s="108" t="s">
        <v>1683</v>
      </c>
      <c r="B189" s="102" t="s">
        <v>117</v>
      </c>
      <c r="C189" s="103" t="s">
        <v>346</v>
      </c>
      <c r="D189" s="105" t="s">
        <v>347</v>
      </c>
      <c r="E189" s="112">
        <v>70</v>
      </c>
    </row>
    <row r="190" spans="1:5" s="6" customFormat="1" ht="25.5">
      <c r="A190" s="108" t="s">
        <v>1684</v>
      </c>
      <c r="B190" s="102" t="s">
        <v>1448</v>
      </c>
      <c r="C190" s="246" t="s">
        <v>1646</v>
      </c>
      <c r="D190" s="104" t="s">
        <v>1629</v>
      </c>
      <c r="E190" s="112">
        <v>150</v>
      </c>
    </row>
    <row r="191" spans="1:5" s="6" customFormat="1" ht="12.75">
      <c r="A191" s="108" t="s">
        <v>1685</v>
      </c>
      <c r="B191" s="102" t="s">
        <v>117</v>
      </c>
      <c r="C191" s="103" t="s">
        <v>349</v>
      </c>
      <c r="D191" s="105" t="s">
        <v>350</v>
      </c>
      <c r="E191" s="112">
        <v>65</v>
      </c>
    </row>
    <row r="192" spans="1:5" s="6" customFormat="1" ht="12.75">
      <c r="A192" s="108" t="s">
        <v>1686</v>
      </c>
      <c r="B192" s="102"/>
      <c r="C192" s="99"/>
      <c r="D192" s="104" t="s">
        <v>401</v>
      </c>
      <c r="E192" s="112">
        <v>100</v>
      </c>
    </row>
    <row r="193" spans="1:5" s="6" customFormat="1" ht="12.75">
      <c r="A193" s="108" t="s">
        <v>1687</v>
      </c>
      <c r="B193" s="102" t="s">
        <v>117</v>
      </c>
      <c r="C193" s="103" t="s">
        <v>142</v>
      </c>
      <c r="D193" s="118" t="s">
        <v>1424</v>
      </c>
      <c r="E193" s="112">
        <v>130</v>
      </c>
    </row>
    <row r="194" spans="1:5" s="6" customFormat="1" ht="12.75">
      <c r="A194" s="108" t="s">
        <v>1688</v>
      </c>
      <c r="B194" s="102" t="s">
        <v>117</v>
      </c>
      <c r="C194" s="99" t="s">
        <v>367</v>
      </c>
      <c r="D194" s="104" t="s">
        <v>368</v>
      </c>
      <c r="E194" s="112">
        <v>160</v>
      </c>
    </row>
    <row r="195" spans="1:5" s="6" customFormat="1" ht="12.75">
      <c r="A195" s="108" t="s">
        <v>1689</v>
      </c>
      <c r="B195" s="102" t="s">
        <v>117</v>
      </c>
      <c r="C195" s="103" t="s">
        <v>370</v>
      </c>
      <c r="D195" s="105" t="s">
        <v>371</v>
      </c>
      <c r="E195" s="112">
        <v>80</v>
      </c>
    </row>
    <row r="196" spans="1:5" s="6" customFormat="1" ht="12.75">
      <c r="A196" s="108" t="s">
        <v>1690</v>
      </c>
      <c r="B196" s="102" t="s">
        <v>117</v>
      </c>
      <c r="C196" s="103" t="s">
        <v>131</v>
      </c>
      <c r="D196" s="105" t="s">
        <v>132</v>
      </c>
      <c r="E196" s="112">
        <v>80</v>
      </c>
    </row>
    <row r="197" spans="1:5" s="6" customFormat="1" ht="12.75">
      <c r="A197" s="108" t="s">
        <v>1691</v>
      </c>
      <c r="B197" s="102" t="s">
        <v>117</v>
      </c>
      <c r="C197" s="103" t="s">
        <v>133</v>
      </c>
      <c r="D197" s="105" t="s">
        <v>134</v>
      </c>
      <c r="E197" s="112">
        <v>80</v>
      </c>
    </row>
    <row r="198" spans="1:5" s="6" customFormat="1" ht="25.5">
      <c r="A198" s="108" t="s">
        <v>1692</v>
      </c>
      <c r="B198" s="102" t="s">
        <v>117</v>
      </c>
      <c r="C198" s="103" t="s">
        <v>449</v>
      </c>
      <c r="D198" s="105" t="s">
        <v>450</v>
      </c>
      <c r="E198" s="112">
        <v>70</v>
      </c>
    </row>
    <row r="199" spans="1:5" s="6" customFormat="1" ht="25.5">
      <c r="A199" s="108" t="s">
        <v>1693</v>
      </c>
      <c r="B199" s="102" t="s">
        <v>117</v>
      </c>
      <c r="C199" s="103" t="s">
        <v>319</v>
      </c>
      <c r="D199" s="105" t="s">
        <v>320</v>
      </c>
      <c r="E199" s="112">
        <v>70</v>
      </c>
    </row>
    <row r="200" spans="1:5" s="6" customFormat="1" ht="12.75">
      <c r="A200" s="108" t="s">
        <v>1694</v>
      </c>
      <c r="B200" s="102" t="s">
        <v>117</v>
      </c>
      <c r="C200" s="103" t="s">
        <v>338</v>
      </c>
      <c r="D200" s="105" t="s">
        <v>339</v>
      </c>
      <c r="E200" s="112">
        <v>90</v>
      </c>
    </row>
    <row r="201" spans="1:5" s="6" customFormat="1" ht="12.75">
      <c r="A201" s="108" t="s">
        <v>1695</v>
      </c>
      <c r="B201" s="102" t="s">
        <v>117</v>
      </c>
      <c r="C201" s="115" t="s">
        <v>142</v>
      </c>
      <c r="D201" s="115" t="s">
        <v>143</v>
      </c>
      <c r="E201" s="112">
        <v>90</v>
      </c>
    </row>
    <row r="202" spans="1:5" s="6" customFormat="1" ht="12.75">
      <c r="A202" s="108" t="s">
        <v>1696</v>
      </c>
      <c r="B202" s="102" t="s">
        <v>117</v>
      </c>
      <c r="C202" s="115" t="s">
        <v>1697</v>
      </c>
      <c r="D202" s="115" t="s">
        <v>1698</v>
      </c>
      <c r="E202" s="247">
        <v>100</v>
      </c>
    </row>
    <row r="203" spans="1:5" s="6" customFormat="1" ht="38.25">
      <c r="A203" s="108" t="s">
        <v>1699</v>
      </c>
      <c r="B203" s="102" t="s">
        <v>117</v>
      </c>
      <c r="C203" s="117" t="s">
        <v>1400</v>
      </c>
      <c r="D203" s="105" t="s">
        <v>575</v>
      </c>
      <c r="E203" s="247">
        <v>200</v>
      </c>
    </row>
    <row r="204" spans="1:5" s="6" customFormat="1" ht="25.5">
      <c r="A204" s="108" t="s">
        <v>1700</v>
      </c>
      <c r="B204" s="248" t="s">
        <v>117</v>
      </c>
      <c r="C204" s="248" t="s">
        <v>1701</v>
      </c>
      <c r="D204" s="249" t="s">
        <v>1702</v>
      </c>
      <c r="E204" s="247">
        <v>217</v>
      </c>
    </row>
    <row r="205" spans="1:5" s="6" customFormat="1" ht="25.5">
      <c r="A205" s="108" t="s">
        <v>1703</v>
      </c>
      <c r="B205" s="102" t="s">
        <v>117</v>
      </c>
      <c r="C205" s="248" t="s">
        <v>1400</v>
      </c>
      <c r="D205" s="249" t="s">
        <v>1704</v>
      </c>
      <c r="E205" s="250">
        <v>277</v>
      </c>
    </row>
    <row r="206" spans="1:5" s="6" customFormat="1" ht="12.75">
      <c r="A206" s="108" t="s">
        <v>1705</v>
      </c>
      <c r="B206" s="102" t="s">
        <v>117</v>
      </c>
      <c r="C206" s="103" t="s">
        <v>1254</v>
      </c>
      <c r="D206" s="105" t="s">
        <v>1255</v>
      </c>
      <c r="E206" s="112">
        <v>60</v>
      </c>
    </row>
    <row r="207" spans="1:5" s="6" customFormat="1" ht="12.75">
      <c r="A207" s="108" t="s">
        <v>1706</v>
      </c>
      <c r="B207" s="102"/>
      <c r="C207" s="117"/>
      <c r="D207" s="104" t="s">
        <v>1358</v>
      </c>
      <c r="E207" s="112">
        <v>70</v>
      </c>
    </row>
    <row r="208" spans="1:5" s="6" customFormat="1" ht="12.75">
      <c r="A208" s="221"/>
      <c r="B208" s="222"/>
      <c r="C208" s="222"/>
      <c r="D208" s="223" t="s">
        <v>144</v>
      </c>
      <c r="E208" s="224"/>
    </row>
    <row r="209" spans="1:5" s="6" customFormat="1" ht="12.75">
      <c r="A209" s="251"/>
      <c r="B209" s="252"/>
      <c r="C209" s="252"/>
      <c r="D209" s="253" t="s">
        <v>145</v>
      </c>
      <c r="E209" s="237"/>
    </row>
    <row r="210" spans="1:5" s="6" customFormat="1" ht="12.75">
      <c r="A210" s="251" t="s">
        <v>146</v>
      </c>
      <c r="B210" s="235" t="s">
        <v>117</v>
      </c>
      <c r="C210" s="238" t="s">
        <v>118</v>
      </c>
      <c r="D210" s="238" t="s">
        <v>1658</v>
      </c>
      <c r="E210" s="237">
        <v>150</v>
      </c>
    </row>
    <row r="211" spans="1:5" s="6" customFormat="1" ht="12.75">
      <c r="A211" s="251" t="s">
        <v>1711</v>
      </c>
      <c r="B211" s="235" t="s">
        <v>117</v>
      </c>
      <c r="C211" s="238" t="s">
        <v>118</v>
      </c>
      <c r="D211" s="238" t="s">
        <v>1712</v>
      </c>
      <c r="E211" s="237">
        <v>220</v>
      </c>
    </row>
    <row r="212" spans="1:5" s="6" customFormat="1" ht="25.5">
      <c r="A212" s="251" t="s">
        <v>1713</v>
      </c>
      <c r="B212" s="235"/>
      <c r="C212" s="238"/>
      <c r="D212" s="120" t="s">
        <v>1545</v>
      </c>
      <c r="E212" s="112">
        <v>50</v>
      </c>
    </row>
    <row r="213" spans="1:5" s="6" customFormat="1" ht="12.75">
      <c r="A213" s="251" t="s">
        <v>1714</v>
      </c>
      <c r="B213" s="235" t="s">
        <v>117</v>
      </c>
      <c r="C213" s="238" t="s">
        <v>175</v>
      </c>
      <c r="D213" s="238" t="s">
        <v>176</v>
      </c>
      <c r="E213" s="237">
        <v>300</v>
      </c>
    </row>
    <row r="214" spans="1:5" s="6" customFormat="1" ht="12.75">
      <c r="A214" s="251" t="s">
        <v>1715</v>
      </c>
      <c r="B214" s="235" t="s">
        <v>117</v>
      </c>
      <c r="C214" s="238" t="s">
        <v>175</v>
      </c>
      <c r="D214" s="254" t="s">
        <v>1716</v>
      </c>
      <c r="E214" s="237">
        <v>460</v>
      </c>
    </row>
    <row r="215" spans="1:5" s="6" customFormat="1" ht="12.75">
      <c r="A215" s="251" t="s">
        <v>147</v>
      </c>
      <c r="B215" s="235" t="s">
        <v>117</v>
      </c>
      <c r="C215" s="238" t="s">
        <v>148</v>
      </c>
      <c r="D215" s="238" t="s">
        <v>149</v>
      </c>
      <c r="E215" s="237">
        <v>425</v>
      </c>
    </row>
    <row r="216" spans="1:5" s="6" customFormat="1" ht="12.75">
      <c r="A216" s="251" t="s">
        <v>1717</v>
      </c>
      <c r="B216" s="235" t="s">
        <v>117</v>
      </c>
      <c r="C216" s="238" t="s">
        <v>193</v>
      </c>
      <c r="D216" s="238" t="s">
        <v>1718</v>
      </c>
      <c r="E216" s="237">
        <v>450</v>
      </c>
    </row>
    <row r="217" spans="1:5" s="6" customFormat="1" ht="12.75">
      <c r="A217" s="251" t="s">
        <v>1719</v>
      </c>
      <c r="B217" s="235" t="s">
        <v>117</v>
      </c>
      <c r="C217" s="238" t="s">
        <v>194</v>
      </c>
      <c r="D217" s="238" t="s">
        <v>195</v>
      </c>
      <c r="E217" s="237">
        <v>260</v>
      </c>
    </row>
    <row r="218" spans="1:5" s="6" customFormat="1" ht="12.75">
      <c r="A218" s="251" t="s">
        <v>1720</v>
      </c>
      <c r="B218" s="235" t="s">
        <v>117</v>
      </c>
      <c r="C218" s="238" t="s">
        <v>196</v>
      </c>
      <c r="D218" s="238" t="s">
        <v>197</v>
      </c>
      <c r="E218" s="237">
        <v>260</v>
      </c>
    </row>
    <row r="219" spans="1:5" s="6" customFormat="1" ht="12.75">
      <c r="A219" s="251" t="s">
        <v>1721</v>
      </c>
      <c r="B219" s="235" t="s">
        <v>117</v>
      </c>
      <c r="C219" s="238" t="s">
        <v>179</v>
      </c>
      <c r="D219" s="238" t="s">
        <v>180</v>
      </c>
      <c r="E219" s="237">
        <v>200</v>
      </c>
    </row>
    <row r="220" spans="1:5" s="6" customFormat="1" ht="12.75">
      <c r="A220" s="251" t="s">
        <v>1722</v>
      </c>
      <c r="B220" s="235" t="s">
        <v>117</v>
      </c>
      <c r="C220" s="238" t="s">
        <v>198</v>
      </c>
      <c r="D220" s="238" t="s">
        <v>199</v>
      </c>
      <c r="E220" s="237">
        <v>260</v>
      </c>
    </row>
    <row r="221" spans="1:5" s="6" customFormat="1" ht="12.75">
      <c r="A221" s="99" t="s">
        <v>1723</v>
      </c>
      <c r="B221" s="102" t="s">
        <v>117</v>
      </c>
      <c r="C221" s="103" t="s">
        <v>183</v>
      </c>
      <c r="D221" s="103" t="s">
        <v>1724</v>
      </c>
      <c r="E221" s="112">
        <v>130</v>
      </c>
    </row>
    <row r="222" spans="1:5" s="6" customFormat="1" ht="25.5">
      <c r="A222" s="99" t="s">
        <v>1725</v>
      </c>
      <c r="B222" s="102" t="s">
        <v>117</v>
      </c>
      <c r="C222" s="4" t="s">
        <v>202</v>
      </c>
      <c r="D222" s="105" t="s">
        <v>203</v>
      </c>
      <c r="E222" s="112">
        <v>150</v>
      </c>
    </row>
    <row r="223" spans="1:5" s="6" customFormat="1" ht="12.75">
      <c r="A223" s="99" t="s">
        <v>1726</v>
      </c>
      <c r="B223" s="102" t="s">
        <v>120</v>
      </c>
      <c r="C223" s="108" t="s">
        <v>204</v>
      </c>
      <c r="D223" s="114" t="s">
        <v>205</v>
      </c>
      <c r="E223" s="112">
        <v>250</v>
      </c>
    </row>
    <row r="224" spans="1:5" s="6" customFormat="1" ht="12.75">
      <c r="A224" s="99" t="s">
        <v>154</v>
      </c>
      <c r="B224" s="102" t="s">
        <v>117</v>
      </c>
      <c r="C224" s="103" t="s">
        <v>1727</v>
      </c>
      <c r="D224" s="103" t="s">
        <v>1728</v>
      </c>
      <c r="E224" s="112">
        <v>360</v>
      </c>
    </row>
    <row r="225" spans="1:5" s="6" customFormat="1" ht="25.5">
      <c r="A225" s="99" t="s">
        <v>1729</v>
      </c>
      <c r="B225" s="102" t="s">
        <v>117</v>
      </c>
      <c r="C225" s="103" t="s">
        <v>1727</v>
      </c>
      <c r="D225" s="103" t="s">
        <v>1730</v>
      </c>
      <c r="E225" s="112">
        <v>480</v>
      </c>
    </row>
    <row r="226" spans="1:5" s="6" customFormat="1" ht="12.75">
      <c r="A226" s="99" t="s">
        <v>1731</v>
      </c>
      <c r="B226" s="102" t="s">
        <v>117</v>
      </c>
      <c r="C226" s="103" t="s">
        <v>1732</v>
      </c>
      <c r="D226" s="103" t="s">
        <v>1733</v>
      </c>
      <c r="E226" s="112">
        <v>380</v>
      </c>
    </row>
    <row r="227" spans="1:5" s="6" customFormat="1" ht="12.75">
      <c r="A227" s="99" t="s">
        <v>155</v>
      </c>
      <c r="B227" s="102" t="s">
        <v>117</v>
      </c>
      <c r="C227" s="103" t="s">
        <v>156</v>
      </c>
      <c r="D227" s="103" t="s">
        <v>157</v>
      </c>
      <c r="E227" s="112">
        <v>390</v>
      </c>
    </row>
    <row r="228" spans="1:5" s="6" customFormat="1" ht="12.75">
      <c r="A228" s="99" t="s">
        <v>1734</v>
      </c>
      <c r="B228" s="102" t="s">
        <v>117</v>
      </c>
      <c r="C228" s="103" t="s">
        <v>1735</v>
      </c>
      <c r="D228" s="113" t="s">
        <v>1736</v>
      </c>
      <c r="E228" s="112">
        <v>360</v>
      </c>
    </row>
    <row r="229" spans="1:5" s="6" customFormat="1" ht="12.75">
      <c r="A229" s="99" t="s">
        <v>1737</v>
      </c>
      <c r="B229" s="102" t="s">
        <v>117</v>
      </c>
      <c r="C229" s="99" t="s">
        <v>191</v>
      </c>
      <c r="D229" s="113" t="s">
        <v>192</v>
      </c>
      <c r="E229" s="112">
        <v>350</v>
      </c>
    </row>
    <row r="230" spans="1:5" s="6" customFormat="1" ht="12.75">
      <c r="A230" s="99" t="s">
        <v>1738</v>
      </c>
      <c r="B230" s="102" t="s">
        <v>117</v>
      </c>
      <c r="C230" s="103" t="s">
        <v>189</v>
      </c>
      <c r="D230" s="103" t="s">
        <v>190</v>
      </c>
      <c r="E230" s="112">
        <v>300</v>
      </c>
    </row>
    <row r="231" spans="1:5" s="6" customFormat="1" ht="12.75">
      <c r="A231" s="99" t="s">
        <v>1739</v>
      </c>
      <c r="B231" s="102" t="s">
        <v>117</v>
      </c>
      <c r="C231" s="103" t="s">
        <v>150</v>
      </c>
      <c r="D231" s="103" t="s">
        <v>151</v>
      </c>
      <c r="E231" s="112">
        <v>390</v>
      </c>
    </row>
    <row r="232" spans="1:5" s="6" customFormat="1" ht="12.75">
      <c r="A232" s="99" t="s">
        <v>1740</v>
      </c>
      <c r="B232" s="102" t="s">
        <v>117</v>
      </c>
      <c r="C232" s="103" t="s">
        <v>152</v>
      </c>
      <c r="D232" s="103" t="s">
        <v>153</v>
      </c>
      <c r="E232" s="112">
        <v>325</v>
      </c>
    </row>
    <row r="233" spans="1:5" s="6" customFormat="1" ht="12.75">
      <c r="A233" s="99" t="s">
        <v>158</v>
      </c>
      <c r="B233" s="102" t="s">
        <v>117</v>
      </c>
      <c r="C233" s="103" t="s">
        <v>159</v>
      </c>
      <c r="D233" s="103" t="s">
        <v>160</v>
      </c>
      <c r="E233" s="112">
        <v>325</v>
      </c>
    </row>
    <row r="234" spans="1:5" s="6" customFormat="1" ht="12.75">
      <c r="A234" s="99" t="s">
        <v>1741</v>
      </c>
      <c r="B234" s="102" t="s">
        <v>117</v>
      </c>
      <c r="C234" s="99" t="s">
        <v>181</v>
      </c>
      <c r="D234" s="113" t="s">
        <v>182</v>
      </c>
      <c r="E234" s="112">
        <v>155</v>
      </c>
    </row>
    <row r="235" spans="1:5" s="6" customFormat="1" ht="12.75">
      <c r="A235" s="99" t="s">
        <v>161</v>
      </c>
      <c r="B235" s="102" t="s">
        <v>117</v>
      </c>
      <c r="C235" s="103" t="s">
        <v>162</v>
      </c>
      <c r="D235" s="103" t="s">
        <v>1742</v>
      </c>
      <c r="E235" s="112">
        <v>390</v>
      </c>
    </row>
    <row r="236" spans="1:5" s="6" customFormat="1" ht="12.75">
      <c r="A236" s="99" t="s">
        <v>163</v>
      </c>
      <c r="B236" s="102" t="s">
        <v>117</v>
      </c>
      <c r="C236" s="103" t="s">
        <v>164</v>
      </c>
      <c r="D236" s="103" t="s">
        <v>165</v>
      </c>
      <c r="E236" s="112">
        <v>220</v>
      </c>
    </row>
    <row r="237" spans="1:5" s="6" customFormat="1" ht="12.75">
      <c r="A237" s="99" t="s">
        <v>166</v>
      </c>
      <c r="B237" s="102" t="s">
        <v>117</v>
      </c>
      <c r="C237" s="103" t="s">
        <v>167</v>
      </c>
      <c r="D237" s="103" t="s">
        <v>168</v>
      </c>
      <c r="E237" s="112">
        <v>320</v>
      </c>
    </row>
    <row r="238" spans="1:5" s="6" customFormat="1" ht="12.75">
      <c r="A238" s="251" t="s">
        <v>169</v>
      </c>
      <c r="B238" s="235" t="s">
        <v>117</v>
      </c>
      <c r="C238" s="238" t="s">
        <v>170</v>
      </c>
      <c r="D238" s="238" t="s">
        <v>171</v>
      </c>
      <c r="E238" s="237">
        <v>290</v>
      </c>
    </row>
    <row r="239" spans="1:5" s="6" customFormat="1" ht="12.75">
      <c r="A239" s="251" t="s">
        <v>172</v>
      </c>
      <c r="B239" s="235" t="s">
        <v>117</v>
      </c>
      <c r="C239" s="238" t="s">
        <v>173</v>
      </c>
      <c r="D239" s="238" t="s">
        <v>174</v>
      </c>
      <c r="E239" s="237">
        <v>290</v>
      </c>
    </row>
    <row r="240" spans="1:5" s="6" customFormat="1" ht="12.75">
      <c r="A240" s="251" t="s">
        <v>1743</v>
      </c>
      <c r="B240" s="235" t="s">
        <v>117</v>
      </c>
      <c r="C240" s="238" t="s">
        <v>200</v>
      </c>
      <c r="D240" s="238" t="s">
        <v>201</v>
      </c>
      <c r="E240" s="237">
        <v>180</v>
      </c>
    </row>
    <row r="241" spans="1:5" s="6" customFormat="1" ht="12.75">
      <c r="A241" s="251" t="s">
        <v>177</v>
      </c>
      <c r="B241" s="235" t="s">
        <v>117</v>
      </c>
      <c r="C241" s="238" t="s">
        <v>178</v>
      </c>
      <c r="D241" s="238" t="s">
        <v>1744</v>
      </c>
      <c r="E241" s="237">
        <v>350</v>
      </c>
    </row>
    <row r="242" spans="1:5" s="6" customFormat="1" ht="12.75">
      <c r="A242" s="251" t="s">
        <v>184</v>
      </c>
      <c r="B242" s="235" t="s">
        <v>117</v>
      </c>
      <c r="C242" s="238" t="s">
        <v>1745</v>
      </c>
      <c r="D242" s="238" t="s">
        <v>1746</v>
      </c>
      <c r="E242" s="237">
        <v>1500</v>
      </c>
    </row>
    <row r="243" spans="1:5" s="6" customFormat="1" ht="12.75">
      <c r="A243" s="251" t="s">
        <v>185</v>
      </c>
      <c r="B243" s="235" t="s">
        <v>117</v>
      </c>
      <c r="C243" s="238" t="s">
        <v>186</v>
      </c>
      <c r="D243" s="238" t="s">
        <v>1747</v>
      </c>
      <c r="E243" s="237">
        <v>350</v>
      </c>
    </row>
    <row r="244" spans="1:5" s="6" customFormat="1" ht="12.75">
      <c r="A244" s="251" t="s">
        <v>187</v>
      </c>
      <c r="B244" s="235" t="s">
        <v>117</v>
      </c>
      <c r="C244" s="251" t="s">
        <v>1748</v>
      </c>
      <c r="D244" s="254" t="s">
        <v>188</v>
      </c>
      <c r="E244" s="237">
        <v>450</v>
      </c>
    </row>
    <row r="245" spans="1:5" s="6" customFormat="1" ht="12.75">
      <c r="A245" s="255" t="s">
        <v>1476</v>
      </c>
      <c r="B245" s="235" t="s">
        <v>117</v>
      </c>
      <c r="C245" s="256" t="s">
        <v>1477</v>
      </c>
      <c r="D245" s="257" t="s">
        <v>1478</v>
      </c>
      <c r="E245" s="237">
        <v>700</v>
      </c>
    </row>
    <row r="246" spans="1:5" s="6" customFormat="1" ht="12.75">
      <c r="A246" s="221"/>
      <c r="B246" s="225"/>
      <c r="C246" s="221"/>
      <c r="D246" s="223" t="s">
        <v>206</v>
      </c>
      <c r="E246" s="224"/>
    </row>
    <row r="247" spans="1:5" s="6" customFormat="1" ht="25.5">
      <c r="A247" s="99" t="s">
        <v>207</v>
      </c>
      <c r="B247" s="102" t="s">
        <v>117</v>
      </c>
      <c r="C247" s="103" t="s">
        <v>208</v>
      </c>
      <c r="D247" s="105" t="s">
        <v>209</v>
      </c>
      <c r="E247" s="247">
        <v>600</v>
      </c>
    </row>
    <row r="248" spans="1:5" s="6" customFormat="1" ht="12.75">
      <c r="A248" s="99" t="s">
        <v>210</v>
      </c>
      <c r="B248" s="102" t="s">
        <v>117</v>
      </c>
      <c r="C248" s="103" t="s">
        <v>211</v>
      </c>
      <c r="D248" s="115" t="s">
        <v>1420</v>
      </c>
      <c r="E248" s="247">
        <v>400</v>
      </c>
    </row>
    <row r="249" spans="1:5" s="6" customFormat="1" ht="12.75">
      <c r="A249" s="99" t="s">
        <v>1749</v>
      </c>
      <c r="B249" s="102" t="s">
        <v>117</v>
      </c>
      <c r="C249" s="103" t="s">
        <v>211</v>
      </c>
      <c r="D249" s="115" t="s">
        <v>1750</v>
      </c>
      <c r="E249" s="247">
        <v>500</v>
      </c>
    </row>
    <row r="250" spans="1:5" s="6" customFormat="1" ht="12.75">
      <c r="A250" s="99" t="s">
        <v>212</v>
      </c>
      <c r="B250" s="102" t="s">
        <v>117</v>
      </c>
      <c r="C250" s="103" t="s">
        <v>213</v>
      </c>
      <c r="D250" s="105" t="s">
        <v>214</v>
      </c>
      <c r="E250" s="247">
        <v>300</v>
      </c>
    </row>
    <row r="251" spans="1:5" s="6" customFormat="1" ht="12.75">
      <c r="A251" s="99" t="s">
        <v>215</v>
      </c>
      <c r="B251" s="102" t="s">
        <v>117</v>
      </c>
      <c r="C251" s="99" t="s">
        <v>139</v>
      </c>
      <c r="D251" s="104" t="s">
        <v>216</v>
      </c>
      <c r="E251" s="247">
        <v>200</v>
      </c>
    </row>
    <row r="252" spans="1:5" s="6" customFormat="1" ht="12.75">
      <c r="A252" s="99" t="s">
        <v>217</v>
      </c>
      <c r="B252" s="102" t="s">
        <v>117</v>
      </c>
      <c r="C252" s="103" t="s">
        <v>218</v>
      </c>
      <c r="D252" s="105" t="s">
        <v>219</v>
      </c>
      <c r="E252" s="247">
        <v>700</v>
      </c>
    </row>
    <row r="253" spans="1:5" s="6" customFormat="1" ht="12.75">
      <c r="A253" s="99" t="s">
        <v>220</v>
      </c>
      <c r="B253" s="102" t="s">
        <v>117</v>
      </c>
      <c r="C253" s="103" t="s">
        <v>221</v>
      </c>
      <c r="D253" s="105" t="s">
        <v>222</v>
      </c>
      <c r="E253" s="247">
        <v>300</v>
      </c>
    </row>
    <row r="254" spans="1:5" s="6" customFormat="1" ht="12.75">
      <c r="A254" s="116" t="s">
        <v>223</v>
      </c>
      <c r="B254" s="102" t="s">
        <v>1448</v>
      </c>
      <c r="C254" s="116" t="s">
        <v>224</v>
      </c>
      <c r="D254" s="104" t="s">
        <v>225</v>
      </c>
      <c r="E254" s="247">
        <v>150</v>
      </c>
    </row>
    <row r="255" spans="1:5" s="6" customFormat="1" ht="25.5">
      <c r="A255" s="99" t="s">
        <v>226</v>
      </c>
      <c r="B255" s="102" t="s">
        <v>117</v>
      </c>
      <c r="C255" s="103" t="s">
        <v>227</v>
      </c>
      <c r="D255" s="105" t="s">
        <v>228</v>
      </c>
      <c r="E255" s="247">
        <v>180</v>
      </c>
    </row>
    <row r="256" spans="1:5" s="6" customFormat="1" ht="12.75">
      <c r="A256" s="99" t="s">
        <v>229</v>
      </c>
      <c r="B256" s="102" t="s">
        <v>117</v>
      </c>
      <c r="C256" s="103" t="s">
        <v>230</v>
      </c>
      <c r="D256" s="105" t="s">
        <v>231</v>
      </c>
      <c r="E256" s="247">
        <v>700</v>
      </c>
    </row>
    <row r="257" spans="1:5" s="6" customFormat="1" ht="12.75">
      <c r="A257" s="99" t="s">
        <v>232</v>
      </c>
      <c r="B257" s="102" t="s">
        <v>117</v>
      </c>
      <c r="C257" s="99" t="s">
        <v>233</v>
      </c>
      <c r="D257" s="104" t="s">
        <v>234</v>
      </c>
      <c r="E257" s="247">
        <v>80</v>
      </c>
    </row>
    <row r="258" spans="1:5" s="6" customFormat="1" ht="12.75">
      <c r="A258" s="99" t="s">
        <v>235</v>
      </c>
      <c r="B258" s="102" t="s">
        <v>117</v>
      </c>
      <c r="C258" s="99" t="s">
        <v>236</v>
      </c>
      <c r="D258" s="104" t="s">
        <v>237</v>
      </c>
      <c r="E258" s="247">
        <v>650</v>
      </c>
    </row>
    <row r="259" spans="1:5" s="6" customFormat="1" ht="12.75">
      <c r="A259" s="221"/>
      <c r="B259" s="222"/>
      <c r="C259" s="222"/>
      <c r="D259" s="223" t="s">
        <v>238</v>
      </c>
      <c r="E259" s="224"/>
    </row>
    <row r="260" spans="1:5" s="6" customFormat="1" ht="12.75">
      <c r="A260" s="108" t="s">
        <v>239</v>
      </c>
      <c r="B260" s="102" t="s">
        <v>117</v>
      </c>
      <c r="C260" s="103" t="s">
        <v>240</v>
      </c>
      <c r="D260" s="104" t="s">
        <v>241</v>
      </c>
      <c r="E260" s="112">
        <v>900</v>
      </c>
    </row>
    <row r="261" spans="1:5" s="6" customFormat="1" ht="12.75">
      <c r="A261" s="108" t="s">
        <v>242</v>
      </c>
      <c r="B261" s="102" t="s">
        <v>117</v>
      </c>
      <c r="C261" s="103" t="s">
        <v>240</v>
      </c>
      <c r="D261" s="104" t="s">
        <v>243</v>
      </c>
      <c r="E261" s="112">
        <v>1050</v>
      </c>
    </row>
    <row r="262" spans="1:5" s="6" customFormat="1" ht="12.75">
      <c r="A262" s="108" t="s">
        <v>244</v>
      </c>
      <c r="B262" s="102" t="s">
        <v>117</v>
      </c>
      <c r="C262" s="99" t="s">
        <v>245</v>
      </c>
      <c r="D262" s="104" t="s">
        <v>246</v>
      </c>
      <c r="E262" s="112">
        <v>700</v>
      </c>
    </row>
    <row r="263" spans="1:5" s="6" customFormat="1" ht="12.75">
      <c r="A263" s="108" t="s">
        <v>247</v>
      </c>
      <c r="B263" s="102" t="s">
        <v>117</v>
      </c>
      <c r="C263" s="99" t="s">
        <v>245</v>
      </c>
      <c r="D263" s="104" t="s">
        <v>248</v>
      </c>
      <c r="E263" s="112">
        <v>500</v>
      </c>
    </row>
    <row r="264" spans="1:5" s="6" customFormat="1" ht="38.25">
      <c r="A264" s="108" t="s">
        <v>249</v>
      </c>
      <c r="B264" s="102" t="s">
        <v>117</v>
      </c>
      <c r="C264" s="103" t="s">
        <v>250</v>
      </c>
      <c r="D264" s="105" t="s">
        <v>251</v>
      </c>
      <c r="E264" s="112">
        <v>150</v>
      </c>
    </row>
    <row r="265" spans="1:5" s="6" customFormat="1" ht="12.75">
      <c r="A265" s="108" t="s">
        <v>252</v>
      </c>
      <c r="B265" s="102" t="s">
        <v>117</v>
      </c>
      <c r="C265" s="103" t="s">
        <v>253</v>
      </c>
      <c r="D265" s="105" t="s">
        <v>254</v>
      </c>
      <c r="E265" s="112">
        <v>1100</v>
      </c>
    </row>
    <row r="266" spans="1:5" s="6" customFormat="1" ht="12.75">
      <c r="A266" s="108" t="s">
        <v>255</v>
      </c>
      <c r="B266" s="102" t="s">
        <v>117</v>
      </c>
      <c r="C266" s="103" t="s">
        <v>256</v>
      </c>
      <c r="D266" s="105" t="s">
        <v>257</v>
      </c>
      <c r="E266" s="112">
        <v>500</v>
      </c>
    </row>
    <row r="267" spans="1:5" s="6" customFormat="1" ht="25.5">
      <c r="A267" s="108" t="s">
        <v>258</v>
      </c>
      <c r="B267" s="117" t="s">
        <v>117</v>
      </c>
      <c r="C267" s="4" t="s">
        <v>259</v>
      </c>
      <c r="D267" s="105" t="s">
        <v>260</v>
      </c>
      <c r="E267" s="112">
        <v>400</v>
      </c>
    </row>
    <row r="268" spans="1:5" s="6" customFormat="1" ht="25.5">
      <c r="A268" s="108" t="s">
        <v>261</v>
      </c>
      <c r="B268" s="117" t="s">
        <v>117</v>
      </c>
      <c r="C268" s="4" t="s">
        <v>262</v>
      </c>
      <c r="D268" s="105" t="s">
        <v>263</v>
      </c>
      <c r="E268" s="112">
        <v>250</v>
      </c>
    </row>
    <row r="269" spans="1:5" s="6" customFormat="1" ht="12.75">
      <c r="A269" s="221"/>
      <c r="B269" s="222"/>
      <c r="C269" s="222"/>
      <c r="D269" s="223" t="s">
        <v>264</v>
      </c>
      <c r="E269" s="224"/>
    </row>
    <row r="270" spans="1:5" s="6" customFormat="1" ht="12.75">
      <c r="A270" s="99" t="s">
        <v>265</v>
      </c>
      <c r="B270" s="99"/>
      <c r="C270" s="99"/>
      <c r="D270" s="113" t="s">
        <v>266</v>
      </c>
      <c r="E270" s="112">
        <v>150</v>
      </c>
    </row>
    <row r="271" spans="1:5" s="6" customFormat="1" ht="25.5">
      <c r="A271" s="99" t="s">
        <v>267</v>
      </c>
      <c r="B271" s="102" t="s">
        <v>117</v>
      </c>
      <c r="C271" s="99" t="s">
        <v>268</v>
      </c>
      <c r="D271" s="113" t="s">
        <v>269</v>
      </c>
      <c r="E271" s="112">
        <v>300</v>
      </c>
    </row>
    <row r="272" spans="1:5" s="6" customFormat="1" ht="25.5">
      <c r="A272" s="99" t="s">
        <v>270</v>
      </c>
      <c r="B272" s="102" t="s">
        <v>117</v>
      </c>
      <c r="C272" s="103" t="s">
        <v>271</v>
      </c>
      <c r="D272" s="103" t="s">
        <v>272</v>
      </c>
      <c r="E272" s="112">
        <v>450</v>
      </c>
    </row>
    <row r="273" spans="1:5" s="6" customFormat="1" ht="12.75">
      <c r="A273" s="99" t="s">
        <v>273</v>
      </c>
      <c r="B273" s="102" t="s">
        <v>117</v>
      </c>
      <c r="C273" s="103" t="s">
        <v>274</v>
      </c>
      <c r="D273" s="103" t="s">
        <v>275</v>
      </c>
      <c r="E273" s="112">
        <v>300</v>
      </c>
    </row>
    <row r="274" spans="1:5" s="6" customFormat="1" ht="12.75">
      <c r="A274" s="99" t="s">
        <v>276</v>
      </c>
      <c r="B274" s="102" t="s">
        <v>117</v>
      </c>
      <c r="C274" s="103" t="s">
        <v>277</v>
      </c>
      <c r="D274" s="103" t="s">
        <v>278</v>
      </c>
      <c r="E274" s="112">
        <v>240</v>
      </c>
    </row>
    <row r="275" spans="1:5" s="6" customFormat="1" ht="12.75">
      <c r="A275" s="99" t="s">
        <v>279</v>
      </c>
      <c r="B275" s="102" t="s">
        <v>117</v>
      </c>
      <c r="C275" s="103" t="s">
        <v>280</v>
      </c>
      <c r="D275" s="103" t="s">
        <v>1751</v>
      </c>
      <c r="E275" s="112">
        <v>350</v>
      </c>
    </row>
    <row r="276" spans="1:5" s="6" customFormat="1" ht="12.75">
      <c r="A276" s="99" t="s">
        <v>282</v>
      </c>
      <c r="B276" s="102" t="s">
        <v>117</v>
      </c>
      <c r="C276" s="103" t="s">
        <v>283</v>
      </c>
      <c r="D276" s="103" t="s">
        <v>284</v>
      </c>
      <c r="E276" s="112">
        <v>300</v>
      </c>
    </row>
    <row r="277" spans="1:5" s="6" customFormat="1" ht="25.5">
      <c r="A277" s="99" t="s">
        <v>285</v>
      </c>
      <c r="B277" s="102" t="s">
        <v>117</v>
      </c>
      <c r="C277" s="103" t="s">
        <v>286</v>
      </c>
      <c r="D277" s="103" t="s">
        <v>1666</v>
      </c>
      <c r="E277" s="112">
        <v>300</v>
      </c>
    </row>
    <row r="278" spans="1:5" s="6" customFormat="1" ht="12.75">
      <c r="A278" s="99" t="s">
        <v>287</v>
      </c>
      <c r="B278" s="102" t="s">
        <v>117</v>
      </c>
      <c r="C278" s="99" t="s">
        <v>268</v>
      </c>
      <c r="D278" s="113" t="s">
        <v>288</v>
      </c>
      <c r="E278" s="112">
        <v>600</v>
      </c>
    </row>
    <row r="279" spans="1:5" s="6" customFormat="1" ht="25.5">
      <c r="A279" s="99" t="s">
        <v>289</v>
      </c>
      <c r="B279" s="102" t="s">
        <v>117</v>
      </c>
      <c r="C279" s="99" t="s">
        <v>268</v>
      </c>
      <c r="D279" s="113" t="s">
        <v>290</v>
      </c>
      <c r="E279" s="112">
        <v>900</v>
      </c>
    </row>
    <row r="280" spans="1:5" s="6" customFormat="1" ht="12.75">
      <c r="A280" s="99" t="s">
        <v>291</v>
      </c>
      <c r="B280" s="102" t="s">
        <v>117</v>
      </c>
      <c r="C280" s="103" t="s">
        <v>283</v>
      </c>
      <c r="D280" s="113" t="s">
        <v>292</v>
      </c>
      <c r="E280" s="112">
        <v>600</v>
      </c>
    </row>
    <row r="281" spans="1:5" s="6" customFormat="1" ht="12.75">
      <c r="A281" s="99" t="s">
        <v>293</v>
      </c>
      <c r="B281" s="102" t="s">
        <v>117</v>
      </c>
      <c r="C281" s="103" t="s">
        <v>283</v>
      </c>
      <c r="D281" s="113" t="s">
        <v>1752</v>
      </c>
      <c r="E281" s="112">
        <v>600</v>
      </c>
    </row>
    <row r="282" spans="1:5" s="6" customFormat="1" ht="25.5">
      <c r="A282" s="99" t="s">
        <v>294</v>
      </c>
      <c r="B282" s="102" t="s">
        <v>117</v>
      </c>
      <c r="C282" s="103" t="s">
        <v>295</v>
      </c>
      <c r="D282" s="103" t="s">
        <v>296</v>
      </c>
      <c r="E282" s="258">
        <v>500</v>
      </c>
    </row>
    <row r="283" spans="1:5" s="6" customFormat="1" ht="12.75">
      <c r="A283" s="99" t="s">
        <v>297</v>
      </c>
      <c r="B283" s="102" t="s">
        <v>117</v>
      </c>
      <c r="C283" s="103" t="s">
        <v>298</v>
      </c>
      <c r="D283" s="103" t="s">
        <v>299</v>
      </c>
      <c r="E283" s="258">
        <v>300</v>
      </c>
    </row>
    <row r="284" spans="1:5" s="6" customFormat="1" ht="12.75">
      <c r="A284" s="99" t="s">
        <v>300</v>
      </c>
      <c r="B284" s="102" t="s">
        <v>117</v>
      </c>
      <c r="C284" s="99" t="s">
        <v>301</v>
      </c>
      <c r="D284" s="113" t="s">
        <v>302</v>
      </c>
      <c r="E284" s="258">
        <v>600</v>
      </c>
    </row>
    <row r="285" spans="1:5" s="6" customFormat="1" ht="25.5">
      <c r="A285" s="99" t="s">
        <v>303</v>
      </c>
      <c r="B285" s="102" t="s">
        <v>117</v>
      </c>
      <c r="C285" s="99" t="s">
        <v>301</v>
      </c>
      <c r="D285" s="113" t="s">
        <v>1753</v>
      </c>
      <c r="E285" s="258">
        <v>1000</v>
      </c>
    </row>
    <row r="286" spans="1:5" s="6" customFormat="1" ht="12.75">
      <c r="A286" s="99" t="s">
        <v>305</v>
      </c>
      <c r="B286" s="102" t="s">
        <v>117</v>
      </c>
      <c r="C286" s="103" t="s">
        <v>286</v>
      </c>
      <c r="D286" s="113" t="s">
        <v>304</v>
      </c>
      <c r="E286" s="258">
        <v>600</v>
      </c>
    </row>
    <row r="287" spans="1:5" s="6" customFormat="1" ht="12.75">
      <c r="A287" s="106" t="s">
        <v>308</v>
      </c>
      <c r="B287" s="102" t="s">
        <v>117</v>
      </c>
      <c r="C287" s="103" t="s">
        <v>306</v>
      </c>
      <c r="D287" s="103" t="s">
        <v>307</v>
      </c>
      <c r="E287" s="258">
        <v>400</v>
      </c>
    </row>
    <row r="288" spans="1:5" s="6" customFormat="1" ht="12.75">
      <c r="A288" s="99" t="s">
        <v>311</v>
      </c>
      <c r="B288" s="102" t="s">
        <v>117</v>
      </c>
      <c r="C288" s="103" t="s">
        <v>309</v>
      </c>
      <c r="D288" s="103" t="s">
        <v>310</v>
      </c>
      <c r="E288" s="258">
        <v>380</v>
      </c>
    </row>
    <row r="289" spans="1:5" s="6" customFormat="1" ht="12.75">
      <c r="A289" s="99" t="s">
        <v>314</v>
      </c>
      <c r="B289" s="102" t="s">
        <v>117</v>
      </c>
      <c r="C289" s="103" t="s">
        <v>312</v>
      </c>
      <c r="D289" s="103" t="s">
        <v>313</v>
      </c>
      <c r="E289" s="258">
        <v>300</v>
      </c>
    </row>
    <row r="290" spans="1:5" s="6" customFormat="1" ht="38.25">
      <c r="A290" s="99" t="s">
        <v>1754</v>
      </c>
      <c r="B290" s="102" t="s">
        <v>117</v>
      </c>
      <c r="C290" s="103" t="s">
        <v>280</v>
      </c>
      <c r="D290" s="259" t="s">
        <v>1755</v>
      </c>
      <c r="E290" s="258">
        <v>1100</v>
      </c>
    </row>
    <row r="291" spans="1:5" s="6" customFormat="1" ht="25.5">
      <c r="A291" s="99" t="s">
        <v>1756</v>
      </c>
      <c r="B291" s="102" t="s">
        <v>117</v>
      </c>
      <c r="C291" s="103" t="s">
        <v>280</v>
      </c>
      <c r="D291" s="259" t="s">
        <v>1757</v>
      </c>
      <c r="E291" s="258">
        <v>1000</v>
      </c>
    </row>
    <row r="292" spans="1:5" s="6" customFormat="1" ht="25.5">
      <c r="A292" s="260"/>
      <c r="B292" s="261"/>
      <c r="C292" s="261"/>
      <c r="D292" s="262" t="s">
        <v>1432</v>
      </c>
      <c r="E292" s="263"/>
    </row>
    <row r="293" spans="1:5" s="6" customFormat="1" ht="25.5">
      <c r="A293" s="99" t="s">
        <v>315</v>
      </c>
      <c r="B293" s="102" t="s">
        <v>117</v>
      </c>
      <c r="C293" s="103" t="s">
        <v>316</v>
      </c>
      <c r="D293" s="105" t="s">
        <v>317</v>
      </c>
      <c r="E293" s="112">
        <v>110</v>
      </c>
    </row>
    <row r="294" spans="1:5" s="6" customFormat="1" ht="25.5">
      <c r="A294" s="99" t="s">
        <v>318</v>
      </c>
      <c r="B294" s="102" t="s">
        <v>117</v>
      </c>
      <c r="C294" s="103" t="s">
        <v>319</v>
      </c>
      <c r="D294" s="105" t="s">
        <v>320</v>
      </c>
      <c r="E294" s="112">
        <v>70</v>
      </c>
    </row>
    <row r="295" spans="1:5" s="6" customFormat="1" ht="12.75">
      <c r="A295" s="99" t="s">
        <v>321</v>
      </c>
      <c r="B295" s="102" t="s">
        <v>117</v>
      </c>
      <c r="C295" s="103" t="s">
        <v>322</v>
      </c>
      <c r="D295" s="105" t="s">
        <v>323</v>
      </c>
      <c r="E295" s="112">
        <v>70</v>
      </c>
    </row>
    <row r="296" spans="1:5" s="6" customFormat="1" ht="25.5">
      <c r="A296" s="99" t="s">
        <v>324</v>
      </c>
      <c r="B296" s="102" t="s">
        <v>117</v>
      </c>
      <c r="C296" s="103" t="s">
        <v>135</v>
      </c>
      <c r="D296" s="105" t="s">
        <v>136</v>
      </c>
      <c r="E296" s="112">
        <v>90</v>
      </c>
    </row>
    <row r="297" spans="1:5" s="6" customFormat="1" ht="12.75">
      <c r="A297" s="99" t="s">
        <v>325</v>
      </c>
      <c r="B297" s="102" t="s">
        <v>117</v>
      </c>
      <c r="C297" s="103" t="s">
        <v>326</v>
      </c>
      <c r="D297" s="105" t="s">
        <v>327</v>
      </c>
      <c r="E297" s="112">
        <v>40</v>
      </c>
    </row>
    <row r="298" spans="1:5" s="6" customFormat="1" ht="12.75">
      <c r="A298" s="99" t="s">
        <v>328</v>
      </c>
      <c r="B298" s="102" t="s">
        <v>117</v>
      </c>
      <c r="C298" s="103" t="s">
        <v>329</v>
      </c>
      <c r="D298" s="105" t="s">
        <v>330</v>
      </c>
      <c r="E298" s="112">
        <v>75</v>
      </c>
    </row>
    <row r="299" spans="1:5" s="6" customFormat="1" ht="12.75">
      <c r="A299" s="99" t="s">
        <v>331</v>
      </c>
      <c r="B299" s="102" t="s">
        <v>117</v>
      </c>
      <c r="C299" s="99" t="s">
        <v>332</v>
      </c>
      <c r="D299" s="104" t="s">
        <v>333</v>
      </c>
      <c r="E299" s="112">
        <v>160</v>
      </c>
    </row>
    <row r="300" spans="1:5" s="6" customFormat="1" ht="12.75">
      <c r="A300" s="99" t="s">
        <v>140</v>
      </c>
      <c r="B300" s="102" t="s">
        <v>117</v>
      </c>
      <c r="C300" s="103" t="s">
        <v>137</v>
      </c>
      <c r="D300" s="104" t="s">
        <v>138</v>
      </c>
      <c r="E300" s="112">
        <v>150</v>
      </c>
    </row>
    <row r="301" spans="1:5" s="6" customFormat="1" ht="12.75">
      <c r="A301" s="99" t="s">
        <v>334</v>
      </c>
      <c r="B301" s="102" t="s">
        <v>117</v>
      </c>
      <c r="C301" s="99" t="s">
        <v>335</v>
      </c>
      <c r="D301" s="104" t="s">
        <v>336</v>
      </c>
      <c r="E301" s="112">
        <v>90</v>
      </c>
    </row>
    <row r="302" spans="1:5" s="6" customFormat="1" ht="12.75">
      <c r="A302" s="99" t="s">
        <v>337</v>
      </c>
      <c r="B302" s="102" t="s">
        <v>117</v>
      </c>
      <c r="C302" s="103" t="s">
        <v>338</v>
      </c>
      <c r="D302" s="105" t="s">
        <v>339</v>
      </c>
      <c r="E302" s="112">
        <v>90</v>
      </c>
    </row>
    <row r="303" spans="1:5" s="6" customFormat="1" ht="12.75">
      <c r="A303" s="108" t="s">
        <v>340</v>
      </c>
      <c r="B303" s="102" t="s">
        <v>117</v>
      </c>
      <c r="C303" s="103" t="s">
        <v>341</v>
      </c>
      <c r="D303" s="105" t="s">
        <v>342</v>
      </c>
      <c r="E303" s="112">
        <v>60</v>
      </c>
    </row>
    <row r="304" spans="1:5" s="6" customFormat="1" ht="12.75">
      <c r="A304" s="108" t="s">
        <v>1421</v>
      </c>
      <c r="B304" s="102" t="s">
        <v>117</v>
      </c>
      <c r="C304" s="103" t="s">
        <v>142</v>
      </c>
      <c r="D304" s="118" t="s">
        <v>1422</v>
      </c>
      <c r="E304" s="112">
        <v>45</v>
      </c>
    </row>
    <row r="305" spans="1:5" s="6" customFormat="1" ht="12.75">
      <c r="A305" s="108" t="s">
        <v>1423</v>
      </c>
      <c r="B305" s="102" t="s">
        <v>117</v>
      </c>
      <c r="C305" s="103" t="s">
        <v>142</v>
      </c>
      <c r="D305" s="118" t="s">
        <v>1424</v>
      </c>
      <c r="E305" s="112">
        <v>130</v>
      </c>
    </row>
    <row r="306" spans="1:5" s="6" customFormat="1" ht="25.5">
      <c r="A306" s="99" t="s">
        <v>343</v>
      </c>
      <c r="B306" s="102" t="s">
        <v>117</v>
      </c>
      <c r="C306" s="103" t="s">
        <v>137</v>
      </c>
      <c r="D306" s="105" t="s">
        <v>344</v>
      </c>
      <c r="E306" s="112">
        <v>60</v>
      </c>
    </row>
    <row r="307" spans="1:5" s="6" customFormat="1" ht="25.5">
      <c r="A307" s="99" t="s">
        <v>345</v>
      </c>
      <c r="B307" s="102" t="s">
        <v>117</v>
      </c>
      <c r="C307" s="103" t="s">
        <v>346</v>
      </c>
      <c r="D307" s="105" t="s">
        <v>347</v>
      </c>
      <c r="E307" s="112">
        <v>70</v>
      </c>
    </row>
    <row r="308" spans="1:5" s="6" customFormat="1" ht="12.75">
      <c r="A308" s="99" t="s">
        <v>348</v>
      </c>
      <c r="B308" s="102" t="s">
        <v>117</v>
      </c>
      <c r="C308" s="103" t="s">
        <v>349</v>
      </c>
      <c r="D308" s="105" t="s">
        <v>350</v>
      </c>
      <c r="E308" s="112">
        <v>65</v>
      </c>
    </row>
    <row r="309" spans="1:5" s="6" customFormat="1" ht="12.75">
      <c r="A309" s="99" t="s">
        <v>351</v>
      </c>
      <c r="B309" s="102" t="s">
        <v>117</v>
      </c>
      <c r="C309" s="103" t="s">
        <v>142</v>
      </c>
      <c r="D309" s="105" t="s">
        <v>143</v>
      </c>
      <c r="E309" s="112">
        <v>90</v>
      </c>
    </row>
    <row r="310" spans="1:5" s="6" customFormat="1" ht="38.25">
      <c r="A310" s="99" t="s">
        <v>352</v>
      </c>
      <c r="B310" s="102" t="s">
        <v>117</v>
      </c>
      <c r="C310" s="103" t="s">
        <v>353</v>
      </c>
      <c r="D310" s="105" t="s">
        <v>354</v>
      </c>
      <c r="E310" s="112">
        <v>85</v>
      </c>
    </row>
    <row r="311" spans="1:5" s="6" customFormat="1" ht="12.75">
      <c r="A311" s="99" t="s">
        <v>355</v>
      </c>
      <c r="B311" s="102" t="s">
        <v>117</v>
      </c>
      <c r="C311" s="103" t="s">
        <v>356</v>
      </c>
      <c r="D311" s="105" t="s">
        <v>357</v>
      </c>
      <c r="E311" s="112">
        <v>65</v>
      </c>
    </row>
    <row r="312" spans="1:5" s="6" customFormat="1" ht="12.75">
      <c r="A312" s="99" t="s">
        <v>358</v>
      </c>
      <c r="B312" s="102" t="s">
        <v>117</v>
      </c>
      <c r="C312" s="103" t="s">
        <v>359</v>
      </c>
      <c r="D312" s="105" t="s">
        <v>360</v>
      </c>
      <c r="E312" s="112">
        <v>65</v>
      </c>
    </row>
    <row r="313" spans="1:5" s="6" customFormat="1" ht="12.75">
      <c r="A313" s="99" t="s">
        <v>361</v>
      </c>
      <c r="B313" s="102" t="s">
        <v>117</v>
      </c>
      <c r="C313" s="103" t="s">
        <v>362</v>
      </c>
      <c r="D313" s="105" t="s">
        <v>1425</v>
      </c>
      <c r="E313" s="112">
        <v>85</v>
      </c>
    </row>
    <row r="314" spans="1:5" s="6" customFormat="1" ht="12.75">
      <c r="A314" s="99" t="s">
        <v>363</v>
      </c>
      <c r="B314" s="102" t="s">
        <v>117</v>
      </c>
      <c r="C314" s="99" t="s">
        <v>364</v>
      </c>
      <c r="D314" s="104" t="s">
        <v>365</v>
      </c>
      <c r="E314" s="112">
        <v>70</v>
      </c>
    </row>
    <row r="315" spans="1:5" s="6" customFormat="1" ht="12.75">
      <c r="A315" s="99" t="s">
        <v>1479</v>
      </c>
      <c r="B315" s="117" t="s">
        <v>117</v>
      </c>
      <c r="C315" s="264" t="s">
        <v>1480</v>
      </c>
      <c r="D315" s="105" t="s">
        <v>1481</v>
      </c>
      <c r="E315" s="112">
        <v>170</v>
      </c>
    </row>
    <row r="316" spans="1:5" s="6" customFormat="1" ht="12.75">
      <c r="A316" s="99" t="s">
        <v>1482</v>
      </c>
      <c r="B316" s="117" t="s">
        <v>117</v>
      </c>
      <c r="C316" s="264" t="s">
        <v>1483</v>
      </c>
      <c r="D316" s="105" t="s">
        <v>1484</v>
      </c>
      <c r="E316" s="112">
        <v>170</v>
      </c>
    </row>
    <row r="317" spans="1:5" s="6" customFormat="1" ht="12.75">
      <c r="A317" s="99" t="s">
        <v>366</v>
      </c>
      <c r="B317" s="102" t="s">
        <v>117</v>
      </c>
      <c r="C317" s="99" t="s">
        <v>367</v>
      </c>
      <c r="D317" s="104" t="s">
        <v>368</v>
      </c>
      <c r="E317" s="112">
        <v>160</v>
      </c>
    </row>
    <row r="318" spans="1:5" s="6" customFormat="1" ht="12.75">
      <c r="A318" s="108" t="s">
        <v>369</v>
      </c>
      <c r="B318" s="102" t="s">
        <v>117</v>
      </c>
      <c r="C318" s="103" t="s">
        <v>370</v>
      </c>
      <c r="D318" s="105" t="s">
        <v>371</v>
      </c>
      <c r="E318" s="112">
        <v>115</v>
      </c>
    </row>
    <row r="319" spans="1:5" s="6" customFormat="1" ht="12.75">
      <c r="A319" s="99" t="s">
        <v>372</v>
      </c>
      <c r="B319" s="102" t="s">
        <v>117</v>
      </c>
      <c r="C319" s="103" t="s">
        <v>131</v>
      </c>
      <c r="D319" s="105" t="s">
        <v>132</v>
      </c>
      <c r="E319" s="112">
        <v>90</v>
      </c>
    </row>
    <row r="320" spans="1:5" s="6" customFormat="1" ht="25.5">
      <c r="A320" s="99" t="s">
        <v>373</v>
      </c>
      <c r="B320" s="102" t="s">
        <v>117</v>
      </c>
      <c r="C320" s="103" t="s">
        <v>374</v>
      </c>
      <c r="D320" s="105" t="s">
        <v>375</v>
      </c>
      <c r="E320" s="112">
        <v>85</v>
      </c>
    </row>
    <row r="321" spans="1:5" s="6" customFormat="1" ht="12.75">
      <c r="A321" s="99" t="s">
        <v>376</v>
      </c>
      <c r="B321" s="102" t="s">
        <v>117</v>
      </c>
      <c r="C321" s="103" t="s">
        <v>377</v>
      </c>
      <c r="D321" s="105" t="s">
        <v>378</v>
      </c>
      <c r="E321" s="112">
        <v>70</v>
      </c>
    </row>
    <row r="322" spans="1:5" s="6" customFormat="1" ht="25.5">
      <c r="A322" s="99" t="s">
        <v>379</v>
      </c>
      <c r="B322" s="102" t="s">
        <v>117</v>
      </c>
      <c r="C322" s="103" t="s">
        <v>380</v>
      </c>
      <c r="D322" s="105" t="s">
        <v>381</v>
      </c>
      <c r="E322" s="112">
        <v>100</v>
      </c>
    </row>
    <row r="323" spans="1:5" s="6" customFormat="1" ht="12.75">
      <c r="A323" s="99" t="s">
        <v>382</v>
      </c>
      <c r="B323" s="102" t="s">
        <v>117</v>
      </c>
      <c r="C323" s="99" t="s">
        <v>383</v>
      </c>
      <c r="D323" s="104" t="s">
        <v>384</v>
      </c>
      <c r="E323" s="112">
        <v>265</v>
      </c>
    </row>
    <row r="324" spans="1:5" s="6" customFormat="1" ht="12.75">
      <c r="A324" s="99" t="s">
        <v>385</v>
      </c>
      <c r="B324" s="102" t="s">
        <v>117</v>
      </c>
      <c r="C324" s="103" t="s">
        <v>133</v>
      </c>
      <c r="D324" s="105" t="s">
        <v>134</v>
      </c>
      <c r="E324" s="112">
        <v>90</v>
      </c>
    </row>
    <row r="325" spans="1:5" s="6" customFormat="1" ht="12.75">
      <c r="A325" s="108" t="s">
        <v>386</v>
      </c>
      <c r="B325" s="102" t="s">
        <v>117</v>
      </c>
      <c r="C325" s="103" t="s">
        <v>387</v>
      </c>
      <c r="D325" s="105" t="s">
        <v>1758</v>
      </c>
      <c r="E325" s="112">
        <v>90</v>
      </c>
    </row>
    <row r="326" spans="1:5" s="6" customFormat="1" ht="12.75">
      <c r="A326" s="99" t="s">
        <v>388</v>
      </c>
      <c r="B326" s="102" t="s">
        <v>117</v>
      </c>
      <c r="C326" s="103" t="s">
        <v>389</v>
      </c>
      <c r="D326" s="105" t="s">
        <v>390</v>
      </c>
      <c r="E326" s="112">
        <v>220</v>
      </c>
    </row>
    <row r="327" spans="1:5" s="6" customFormat="1" ht="12.75">
      <c r="A327" s="99" t="s">
        <v>391</v>
      </c>
      <c r="B327" s="102" t="s">
        <v>117</v>
      </c>
      <c r="C327" s="103" t="s">
        <v>392</v>
      </c>
      <c r="D327" s="105" t="s">
        <v>393</v>
      </c>
      <c r="E327" s="112">
        <v>110</v>
      </c>
    </row>
    <row r="328" spans="1:5" s="6" customFormat="1" ht="12.75">
      <c r="A328" s="99" t="s">
        <v>394</v>
      </c>
      <c r="B328" s="102" t="s">
        <v>117</v>
      </c>
      <c r="C328" s="103" t="s">
        <v>395</v>
      </c>
      <c r="D328" s="105" t="s">
        <v>396</v>
      </c>
      <c r="E328" s="112">
        <v>100</v>
      </c>
    </row>
    <row r="329" spans="1:5" s="6" customFormat="1" ht="12.75">
      <c r="A329" s="108" t="s">
        <v>397</v>
      </c>
      <c r="B329" s="102" t="s">
        <v>117</v>
      </c>
      <c r="C329" s="103" t="s">
        <v>398</v>
      </c>
      <c r="D329" s="105" t="s">
        <v>399</v>
      </c>
      <c r="E329" s="112">
        <v>85</v>
      </c>
    </row>
    <row r="330" spans="1:5" s="6" customFormat="1" ht="12.75">
      <c r="A330" s="99" t="s">
        <v>400</v>
      </c>
      <c r="B330" s="102"/>
      <c r="C330" s="99"/>
      <c r="D330" s="104" t="s">
        <v>401</v>
      </c>
      <c r="E330" s="112">
        <v>100</v>
      </c>
    </row>
    <row r="331" spans="1:5" s="6" customFormat="1" ht="12.75">
      <c r="A331" s="99" t="s">
        <v>402</v>
      </c>
      <c r="B331" s="102" t="s">
        <v>117</v>
      </c>
      <c r="C331" s="103" t="s">
        <v>403</v>
      </c>
      <c r="D331" s="105" t="s">
        <v>404</v>
      </c>
      <c r="E331" s="112">
        <v>100</v>
      </c>
    </row>
    <row r="332" spans="1:5" s="6" customFormat="1" ht="12.75">
      <c r="A332" s="99" t="s">
        <v>405</v>
      </c>
      <c r="B332" s="102" t="s">
        <v>117</v>
      </c>
      <c r="C332" s="103" t="s">
        <v>406</v>
      </c>
      <c r="D332" s="105" t="s">
        <v>407</v>
      </c>
      <c r="E332" s="112">
        <v>85</v>
      </c>
    </row>
    <row r="333" spans="1:5" s="6" customFormat="1" ht="12.75">
      <c r="A333" s="99" t="s">
        <v>408</v>
      </c>
      <c r="B333" s="102" t="s">
        <v>117</v>
      </c>
      <c r="C333" s="103" t="s">
        <v>409</v>
      </c>
      <c r="D333" s="105" t="s">
        <v>410</v>
      </c>
      <c r="E333" s="112">
        <v>100</v>
      </c>
    </row>
    <row r="334" spans="1:5" s="6" customFormat="1" ht="12.75">
      <c r="A334" s="99" t="s">
        <v>411</v>
      </c>
      <c r="B334" s="102" t="s">
        <v>117</v>
      </c>
      <c r="C334" s="103" t="s">
        <v>412</v>
      </c>
      <c r="D334" s="105" t="s">
        <v>413</v>
      </c>
      <c r="E334" s="112">
        <v>100</v>
      </c>
    </row>
    <row r="335" spans="1:5" s="6" customFormat="1" ht="25.5">
      <c r="A335" s="99" t="s">
        <v>414</v>
      </c>
      <c r="B335" s="102" t="s">
        <v>117</v>
      </c>
      <c r="C335" s="103" t="s">
        <v>415</v>
      </c>
      <c r="D335" s="105" t="s">
        <v>416</v>
      </c>
      <c r="E335" s="112">
        <v>100</v>
      </c>
    </row>
    <row r="336" spans="1:5" s="6" customFormat="1" ht="12.75">
      <c r="A336" s="99" t="s">
        <v>417</v>
      </c>
      <c r="B336" s="102" t="s">
        <v>117</v>
      </c>
      <c r="C336" s="103" t="s">
        <v>418</v>
      </c>
      <c r="D336" s="105" t="s">
        <v>419</v>
      </c>
      <c r="E336" s="112">
        <v>75</v>
      </c>
    </row>
    <row r="337" spans="1:5" s="6" customFormat="1" ht="12.75">
      <c r="A337" s="99" t="s">
        <v>420</v>
      </c>
      <c r="B337" s="102" t="s">
        <v>117</v>
      </c>
      <c r="C337" s="103" t="s">
        <v>421</v>
      </c>
      <c r="D337" s="105" t="s">
        <v>422</v>
      </c>
      <c r="E337" s="112">
        <v>90</v>
      </c>
    </row>
    <row r="338" spans="1:5" s="6" customFormat="1" ht="12.75">
      <c r="A338" s="99" t="s">
        <v>423</v>
      </c>
      <c r="B338" s="102" t="s">
        <v>117</v>
      </c>
      <c r="C338" s="103" t="s">
        <v>424</v>
      </c>
      <c r="D338" s="105" t="s">
        <v>425</v>
      </c>
      <c r="E338" s="112">
        <v>120</v>
      </c>
    </row>
    <row r="339" spans="1:5" s="6" customFormat="1" ht="12.75">
      <c r="A339" s="99" t="s">
        <v>426</v>
      </c>
      <c r="B339" s="102" t="s">
        <v>117</v>
      </c>
      <c r="C339" s="103" t="s">
        <v>427</v>
      </c>
      <c r="D339" s="105" t="s">
        <v>428</v>
      </c>
      <c r="E339" s="112">
        <v>90</v>
      </c>
    </row>
    <row r="340" spans="1:5" s="6" customFormat="1" ht="12.75">
      <c r="A340" s="99" t="s">
        <v>429</v>
      </c>
      <c r="B340" s="102" t="s">
        <v>117</v>
      </c>
      <c r="C340" s="103" t="s">
        <v>430</v>
      </c>
      <c r="D340" s="105" t="s">
        <v>431</v>
      </c>
      <c r="E340" s="112">
        <v>90</v>
      </c>
    </row>
    <row r="341" spans="1:5" s="6" customFormat="1" ht="25.5">
      <c r="A341" s="99" t="s">
        <v>432</v>
      </c>
      <c r="B341" s="102" t="s">
        <v>117</v>
      </c>
      <c r="C341" s="99" t="s">
        <v>133</v>
      </c>
      <c r="D341" s="104" t="s">
        <v>433</v>
      </c>
      <c r="E341" s="112">
        <v>110</v>
      </c>
    </row>
    <row r="342" spans="1:5" s="6" customFormat="1" ht="12.75">
      <c r="A342" s="99" t="s">
        <v>434</v>
      </c>
      <c r="B342" s="102"/>
      <c r="C342" s="99"/>
      <c r="D342" s="104" t="s">
        <v>435</v>
      </c>
      <c r="E342" s="112">
        <v>350</v>
      </c>
    </row>
    <row r="343" spans="1:5" s="6" customFormat="1" ht="25.5">
      <c r="A343" s="99" t="s">
        <v>436</v>
      </c>
      <c r="B343" s="102" t="s">
        <v>117</v>
      </c>
      <c r="C343" s="103" t="s">
        <v>437</v>
      </c>
      <c r="D343" s="105" t="s">
        <v>438</v>
      </c>
      <c r="E343" s="112">
        <v>120</v>
      </c>
    </row>
    <row r="344" spans="1:5" s="6" customFormat="1" ht="12.75">
      <c r="A344" s="99" t="s">
        <v>439</v>
      </c>
      <c r="B344" s="102" t="s">
        <v>117</v>
      </c>
      <c r="C344" s="99" t="s">
        <v>440</v>
      </c>
      <c r="D344" s="104" t="s">
        <v>441</v>
      </c>
      <c r="E344" s="112">
        <v>110</v>
      </c>
    </row>
    <row r="345" spans="1:5" s="6" customFormat="1" ht="12.75">
      <c r="A345" s="99" t="s">
        <v>442</v>
      </c>
      <c r="B345" s="102" t="s">
        <v>117</v>
      </c>
      <c r="C345" s="103" t="s">
        <v>443</v>
      </c>
      <c r="D345" s="105" t="s">
        <v>444</v>
      </c>
      <c r="E345" s="112">
        <v>90</v>
      </c>
    </row>
    <row r="346" spans="1:5" s="6" customFormat="1" ht="12.75">
      <c r="A346" s="99" t="s">
        <v>445</v>
      </c>
      <c r="B346" s="102" t="s">
        <v>117</v>
      </c>
      <c r="C346" s="103" t="s">
        <v>446</v>
      </c>
      <c r="D346" s="105" t="s">
        <v>447</v>
      </c>
      <c r="E346" s="112">
        <v>200</v>
      </c>
    </row>
    <row r="347" spans="1:5" s="6" customFormat="1" ht="25.5">
      <c r="A347" s="99" t="s">
        <v>448</v>
      </c>
      <c r="B347" s="102" t="s">
        <v>117</v>
      </c>
      <c r="C347" s="103" t="s">
        <v>449</v>
      </c>
      <c r="D347" s="105" t="s">
        <v>450</v>
      </c>
      <c r="E347" s="112">
        <v>70</v>
      </c>
    </row>
    <row r="348" spans="1:5" s="6" customFormat="1" ht="12.75">
      <c r="A348" s="99" t="s">
        <v>451</v>
      </c>
      <c r="B348" s="102"/>
      <c r="C348" s="99"/>
      <c r="D348" s="104" t="s">
        <v>452</v>
      </c>
      <c r="E348" s="112">
        <v>35</v>
      </c>
    </row>
    <row r="349" spans="1:5" s="6" customFormat="1" ht="12.75">
      <c r="A349" s="99" t="s">
        <v>453</v>
      </c>
      <c r="B349" s="102" t="s">
        <v>117</v>
      </c>
      <c r="C349" s="103" t="s">
        <v>454</v>
      </c>
      <c r="D349" s="105" t="s">
        <v>455</v>
      </c>
      <c r="E349" s="112">
        <v>50</v>
      </c>
    </row>
    <row r="350" spans="1:5" s="6" customFormat="1" ht="12.75">
      <c r="A350" s="99" t="s">
        <v>456</v>
      </c>
      <c r="B350" s="102" t="s">
        <v>117</v>
      </c>
      <c r="C350" s="103" t="s">
        <v>457</v>
      </c>
      <c r="D350" s="105" t="s">
        <v>458</v>
      </c>
      <c r="E350" s="112">
        <v>50</v>
      </c>
    </row>
    <row r="351" spans="1:5" s="6" customFormat="1" ht="12.75">
      <c r="A351" s="99" t="s">
        <v>459</v>
      </c>
      <c r="B351" s="102"/>
      <c r="C351" s="99"/>
      <c r="D351" s="104" t="s">
        <v>460</v>
      </c>
      <c r="E351" s="112">
        <v>65</v>
      </c>
    </row>
    <row r="352" spans="1:5" s="6" customFormat="1" ht="12.75">
      <c r="A352" s="99" t="s">
        <v>461</v>
      </c>
      <c r="B352" s="117" t="s">
        <v>117</v>
      </c>
      <c r="C352" s="117" t="s">
        <v>462</v>
      </c>
      <c r="D352" s="105" t="s">
        <v>463</v>
      </c>
      <c r="E352" s="112">
        <v>360</v>
      </c>
    </row>
    <row r="353" spans="1:5" s="6" customFormat="1" ht="12.75">
      <c r="A353" s="99" t="s">
        <v>464</v>
      </c>
      <c r="B353" s="117" t="s">
        <v>117</v>
      </c>
      <c r="C353" s="117" t="s">
        <v>465</v>
      </c>
      <c r="D353" s="105" t="s">
        <v>466</v>
      </c>
      <c r="E353" s="112">
        <v>420</v>
      </c>
    </row>
    <row r="354" spans="1:5" s="6" customFormat="1" ht="12.75">
      <c r="A354" s="99" t="s">
        <v>467</v>
      </c>
      <c r="B354" s="117" t="s">
        <v>117</v>
      </c>
      <c r="C354" s="117" t="s">
        <v>468</v>
      </c>
      <c r="D354" s="105" t="s">
        <v>469</v>
      </c>
      <c r="E354" s="112">
        <v>250</v>
      </c>
    </row>
    <row r="355" spans="1:5" s="6" customFormat="1" ht="12.75">
      <c r="A355" s="99" t="s">
        <v>470</v>
      </c>
      <c r="B355" s="117" t="s">
        <v>117</v>
      </c>
      <c r="C355" s="117" t="s">
        <v>471</v>
      </c>
      <c r="D355" s="105" t="s">
        <v>472</v>
      </c>
      <c r="E355" s="112">
        <v>80</v>
      </c>
    </row>
    <row r="356" spans="1:5" s="6" customFormat="1" ht="12.75">
      <c r="A356" s="99" t="s">
        <v>473</v>
      </c>
      <c r="B356" s="117" t="s">
        <v>117</v>
      </c>
      <c r="C356" s="117" t="s">
        <v>474</v>
      </c>
      <c r="D356" s="105" t="s">
        <v>1485</v>
      </c>
      <c r="E356" s="112">
        <v>750</v>
      </c>
    </row>
    <row r="357" spans="1:5" s="6" customFormat="1" ht="12.75">
      <c r="A357" s="99" t="s">
        <v>475</v>
      </c>
      <c r="B357" s="117" t="s">
        <v>117</v>
      </c>
      <c r="C357" s="117" t="s">
        <v>476</v>
      </c>
      <c r="D357" s="105" t="s">
        <v>477</v>
      </c>
      <c r="E357" s="112">
        <v>80</v>
      </c>
    </row>
    <row r="358" spans="1:5" s="6" customFormat="1" ht="12.75">
      <c r="A358" s="99" t="s">
        <v>478</v>
      </c>
      <c r="B358" s="117" t="s">
        <v>117</v>
      </c>
      <c r="C358" s="117" t="s">
        <v>479</v>
      </c>
      <c r="D358" s="105" t="s">
        <v>480</v>
      </c>
      <c r="E358" s="112">
        <v>155</v>
      </c>
    </row>
    <row r="359" spans="1:5" s="6" customFormat="1" ht="25.5">
      <c r="A359" s="99" t="s">
        <v>481</v>
      </c>
      <c r="B359" s="117" t="s">
        <v>117</v>
      </c>
      <c r="C359" s="117" t="s">
        <v>482</v>
      </c>
      <c r="D359" s="105" t="s">
        <v>483</v>
      </c>
      <c r="E359" s="112">
        <v>75</v>
      </c>
    </row>
    <row r="360" spans="1:5" s="6" customFormat="1" ht="25.5">
      <c r="A360" s="99" t="s">
        <v>484</v>
      </c>
      <c r="B360" s="117" t="s">
        <v>117</v>
      </c>
      <c r="C360" s="265" t="s">
        <v>485</v>
      </c>
      <c r="D360" s="105" t="s">
        <v>486</v>
      </c>
      <c r="E360" s="112">
        <v>350</v>
      </c>
    </row>
    <row r="361" spans="1:5" s="6" customFormat="1" ht="25.5">
      <c r="A361" s="99" t="s">
        <v>487</v>
      </c>
      <c r="B361" s="117" t="s">
        <v>117</v>
      </c>
      <c r="C361" s="117" t="s">
        <v>488</v>
      </c>
      <c r="D361" s="105" t="s">
        <v>489</v>
      </c>
      <c r="E361" s="112">
        <v>90</v>
      </c>
    </row>
    <row r="362" spans="1:5" s="6" customFormat="1" ht="25.5">
      <c r="A362" s="99" t="s">
        <v>490</v>
      </c>
      <c r="B362" s="117" t="s">
        <v>117</v>
      </c>
      <c r="C362" s="117" t="s">
        <v>491</v>
      </c>
      <c r="D362" s="105" t="s">
        <v>492</v>
      </c>
      <c r="E362" s="112">
        <v>260</v>
      </c>
    </row>
    <row r="363" spans="1:5" s="6" customFormat="1" ht="12.75">
      <c r="A363" s="99" t="s">
        <v>493</v>
      </c>
      <c r="B363" s="117" t="s">
        <v>117</v>
      </c>
      <c r="C363" s="117" t="s">
        <v>494</v>
      </c>
      <c r="D363" s="105" t="s">
        <v>495</v>
      </c>
      <c r="E363" s="112">
        <v>290</v>
      </c>
    </row>
    <row r="364" spans="1:5" s="6" customFormat="1" ht="12.75">
      <c r="A364" s="99" t="s">
        <v>496</v>
      </c>
      <c r="B364" s="117" t="s">
        <v>117</v>
      </c>
      <c r="C364" s="117" t="s">
        <v>497</v>
      </c>
      <c r="D364" s="105" t="s">
        <v>498</v>
      </c>
      <c r="E364" s="112">
        <v>290</v>
      </c>
    </row>
    <row r="365" spans="1:5" s="6" customFormat="1" ht="12.75">
      <c r="A365" s="99" t="s">
        <v>499</v>
      </c>
      <c r="B365" s="117" t="s">
        <v>117</v>
      </c>
      <c r="C365" s="117" t="s">
        <v>500</v>
      </c>
      <c r="D365" s="105" t="s">
        <v>501</v>
      </c>
      <c r="E365" s="112">
        <v>320</v>
      </c>
    </row>
    <row r="366" spans="1:5" s="6" customFormat="1" ht="12.75">
      <c r="A366" s="99" t="s">
        <v>502</v>
      </c>
      <c r="B366" s="266" t="s">
        <v>1448</v>
      </c>
      <c r="C366" s="117" t="s">
        <v>503</v>
      </c>
      <c r="D366" s="105" t="s">
        <v>504</v>
      </c>
      <c r="E366" s="112">
        <v>390</v>
      </c>
    </row>
    <row r="367" spans="1:5" s="6" customFormat="1" ht="25.5">
      <c r="A367" s="99" t="s">
        <v>505</v>
      </c>
      <c r="B367" s="117" t="s">
        <v>1448</v>
      </c>
      <c r="C367" s="117" t="s">
        <v>506</v>
      </c>
      <c r="D367" s="105" t="s">
        <v>507</v>
      </c>
      <c r="E367" s="112">
        <v>260</v>
      </c>
    </row>
    <row r="368" spans="1:5" s="6" customFormat="1" ht="12.75">
      <c r="A368" s="99" t="s">
        <v>508</v>
      </c>
      <c r="B368" s="117" t="s">
        <v>1448</v>
      </c>
      <c r="C368" s="117" t="s">
        <v>509</v>
      </c>
      <c r="D368" s="105" t="s">
        <v>510</v>
      </c>
      <c r="E368" s="112">
        <v>320</v>
      </c>
    </row>
    <row r="369" spans="1:5" s="6" customFormat="1" ht="12.75">
      <c r="A369" s="99" t="s">
        <v>511</v>
      </c>
      <c r="B369" s="117" t="s">
        <v>117</v>
      </c>
      <c r="C369" s="117" t="s">
        <v>512</v>
      </c>
      <c r="D369" s="105" t="s">
        <v>513</v>
      </c>
      <c r="E369" s="112">
        <v>250</v>
      </c>
    </row>
    <row r="370" spans="1:5" s="6" customFormat="1" ht="25.5">
      <c r="A370" s="99" t="s">
        <v>514</v>
      </c>
      <c r="B370" s="117" t="s">
        <v>117</v>
      </c>
      <c r="C370" s="117" t="s">
        <v>515</v>
      </c>
      <c r="D370" s="105" t="s">
        <v>516</v>
      </c>
      <c r="E370" s="112">
        <v>290</v>
      </c>
    </row>
    <row r="371" spans="1:5" s="6" customFormat="1" ht="12.75">
      <c r="A371" s="99" t="s">
        <v>517</v>
      </c>
      <c r="B371" s="117" t="s">
        <v>117</v>
      </c>
      <c r="C371" s="117" t="s">
        <v>518</v>
      </c>
      <c r="D371" s="105" t="s">
        <v>519</v>
      </c>
      <c r="E371" s="112">
        <v>290</v>
      </c>
    </row>
    <row r="372" spans="1:5" s="6" customFormat="1" ht="25.5">
      <c r="A372" s="99" t="s">
        <v>520</v>
      </c>
      <c r="B372" s="117" t="s">
        <v>117</v>
      </c>
      <c r="C372" s="117" t="s">
        <v>521</v>
      </c>
      <c r="D372" s="105" t="s">
        <v>522</v>
      </c>
      <c r="E372" s="112">
        <v>290</v>
      </c>
    </row>
    <row r="373" spans="1:5" s="6" customFormat="1" ht="12.75">
      <c r="A373" s="99" t="s">
        <v>523</v>
      </c>
      <c r="B373" s="117" t="s">
        <v>117</v>
      </c>
      <c r="C373" s="117" t="s">
        <v>524</v>
      </c>
      <c r="D373" s="105" t="s">
        <v>525</v>
      </c>
      <c r="E373" s="112">
        <v>210</v>
      </c>
    </row>
    <row r="374" spans="1:5" s="6" customFormat="1" ht="12.75">
      <c r="A374" s="99" t="s">
        <v>526</v>
      </c>
      <c r="B374" s="117" t="s">
        <v>117</v>
      </c>
      <c r="C374" s="264" t="s">
        <v>527</v>
      </c>
      <c r="D374" s="105" t="s">
        <v>528</v>
      </c>
      <c r="E374" s="112">
        <v>210</v>
      </c>
    </row>
    <row r="375" spans="1:5" s="6" customFormat="1" ht="15.75">
      <c r="A375" s="99" t="s">
        <v>529</v>
      </c>
      <c r="B375" s="117" t="s">
        <v>117</v>
      </c>
      <c r="C375" s="117" t="s">
        <v>530</v>
      </c>
      <c r="D375" s="105" t="s">
        <v>1486</v>
      </c>
      <c r="E375" s="112">
        <v>290</v>
      </c>
    </row>
    <row r="376" spans="1:5" s="6" customFormat="1" ht="12.75">
      <c r="A376" s="99" t="s">
        <v>531</v>
      </c>
      <c r="B376" s="117" t="s">
        <v>117</v>
      </c>
      <c r="C376" s="117" t="s">
        <v>532</v>
      </c>
      <c r="D376" s="105" t="s">
        <v>533</v>
      </c>
      <c r="E376" s="112">
        <v>390</v>
      </c>
    </row>
    <row r="377" spans="1:5" s="6" customFormat="1" ht="12.75">
      <c r="A377" s="99" t="s">
        <v>534</v>
      </c>
      <c r="B377" s="117" t="s">
        <v>117</v>
      </c>
      <c r="C377" s="117" t="s">
        <v>535</v>
      </c>
      <c r="D377" s="105" t="s">
        <v>536</v>
      </c>
      <c r="E377" s="112">
        <v>320</v>
      </c>
    </row>
    <row r="378" spans="1:5" s="6" customFormat="1" ht="12.75">
      <c r="A378" s="99" t="s">
        <v>537</v>
      </c>
      <c r="B378" s="117" t="s">
        <v>117</v>
      </c>
      <c r="C378" s="117" t="s">
        <v>538</v>
      </c>
      <c r="D378" s="105" t="s">
        <v>539</v>
      </c>
      <c r="E378" s="112">
        <v>900</v>
      </c>
    </row>
    <row r="379" spans="1:5" s="6" customFormat="1" ht="12.75">
      <c r="A379" s="99" t="s">
        <v>540</v>
      </c>
      <c r="B379" s="117" t="s">
        <v>117</v>
      </c>
      <c r="C379" s="117" t="s">
        <v>541</v>
      </c>
      <c r="D379" s="105" t="s">
        <v>542</v>
      </c>
      <c r="E379" s="112">
        <v>380</v>
      </c>
    </row>
    <row r="380" spans="1:5" s="6" customFormat="1" ht="12.75">
      <c r="A380" s="99" t="s">
        <v>543</v>
      </c>
      <c r="B380" s="117" t="s">
        <v>117</v>
      </c>
      <c r="C380" s="117" t="s">
        <v>544</v>
      </c>
      <c r="D380" s="105" t="s">
        <v>545</v>
      </c>
      <c r="E380" s="112">
        <v>350</v>
      </c>
    </row>
    <row r="381" spans="1:5" s="6" customFormat="1" ht="12.75">
      <c r="A381" s="99" t="s">
        <v>546</v>
      </c>
      <c r="B381" s="117" t="s">
        <v>117</v>
      </c>
      <c r="C381" s="264" t="s">
        <v>547</v>
      </c>
      <c r="D381" s="105" t="s">
        <v>548</v>
      </c>
      <c r="E381" s="112">
        <v>220</v>
      </c>
    </row>
    <row r="382" spans="1:5" s="6" customFormat="1" ht="12.75">
      <c r="A382" s="99" t="s">
        <v>549</v>
      </c>
      <c r="B382" s="117" t="s">
        <v>117</v>
      </c>
      <c r="C382" s="117" t="s">
        <v>550</v>
      </c>
      <c r="D382" s="105" t="s">
        <v>551</v>
      </c>
      <c r="E382" s="112">
        <v>290</v>
      </c>
    </row>
    <row r="383" spans="1:5" s="6" customFormat="1" ht="38.25">
      <c r="A383" s="99" t="s">
        <v>552</v>
      </c>
      <c r="B383" s="117" t="s">
        <v>117</v>
      </c>
      <c r="C383" s="117" t="s">
        <v>553</v>
      </c>
      <c r="D383" s="105" t="s">
        <v>554</v>
      </c>
      <c r="E383" s="112">
        <v>65</v>
      </c>
    </row>
    <row r="384" spans="1:5" s="6" customFormat="1" ht="12.75">
      <c r="A384" s="99" t="s">
        <v>555</v>
      </c>
      <c r="B384" s="117" t="s">
        <v>117</v>
      </c>
      <c r="C384" s="117" t="s">
        <v>556</v>
      </c>
      <c r="D384" s="105" t="s">
        <v>557</v>
      </c>
      <c r="E384" s="112">
        <v>50</v>
      </c>
    </row>
    <row r="385" spans="1:5" s="6" customFormat="1" ht="12.75">
      <c r="A385" s="99" t="s">
        <v>1487</v>
      </c>
      <c r="B385" s="117" t="s">
        <v>117</v>
      </c>
      <c r="C385" s="117" t="s">
        <v>1488</v>
      </c>
      <c r="D385" s="267" t="s">
        <v>1489</v>
      </c>
      <c r="E385" s="112">
        <v>200</v>
      </c>
    </row>
    <row r="386" spans="1:5" s="6" customFormat="1" ht="12.75">
      <c r="A386" s="99" t="s">
        <v>1490</v>
      </c>
      <c r="B386" s="117" t="s">
        <v>117</v>
      </c>
      <c r="C386" s="117" t="s">
        <v>1491</v>
      </c>
      <c r="D386" s="267" t="s">
        <v>1492</v>
      </c>
      <c r="E386" s="112">
        <v>80</v>
      </c>
    </row>
    <row r="387" spans="1:5" s="6" customFormat="1" ht="12.75">
      <c r="A387" s="99" t="s">
        <v>1493</v>
      </c>
      <c r="B387" s="117" t="s">
        <v>117</v>
      </c>
      <c r="C387" s="117" t="s">
        <v>1491</v>
      </c>
      <c r="D387" s="267" t="s">
        <v>1494</v>
      </c>
      <c r="E387" s="112">
        <v>95</v>
      </c>
    </row>
    <row r="388" spans="1:5" s="6" customFormat="1" ht="12.75">
      <c r="A388" s="99" t="s">
        <v>1495</v>
      </c>
      <c r="B388" s="117" t="s">
        <v>117</v>
      </c>
      <c r="C388" s="117" t="s">
        <v>1496</v>
      </c>
      <c r="D388" s="267" t="s">
        <v>1497</v>
      </c>
      <c r="E388" s="112">
        <v>95</v>
      </c>
    </row>
    <row r="389" spans="1:5" s="6" customFormat="1" ht="12.75">
      <c r="A389" s="99" t="s">
        <v>1498</v>
      </c>
      <c r="B389" s="117" t="s">
        <v>117</v>
      </c>
      <c r="C389" s="117" t="s">
        <v>1496</v>
      </c>
      <c r="D389" s="267" t="s">
        <v>1499</v>
      </c>
      <c r="E389" s="112">
        <v>130</v>
      </c>
    </row>
    <row r="390" spans="1:5" s="6" customFormat="1" ht="12.75">
      <c r="A390" s="99" t="s">
        <v>1500</v>
      </c>
      <c r="B390" s="117"/>
      <c r="C390" s="268"/>
      <c r="D390" s="249" t="s">
        <v>1501</v>
      </c>
      <c r="E390" s="269">
        <f>217+60</f>
        <v>277</v>
      </c>
    </row>
    <row r="391" spans="1:5" s="6" customFormat="1" ht="12.75">
      <c r="A391" s="99" t="s">
        <v>1502</v>
      </c>
      <c r="B391" s="117"/>
      <c r="C391" s="268"/>
      <c r="D391" s="249" t="s">
        <v>1503</v>
      </c>
      <c r="E391" s="269">
        <f>215+60</f>
        <v>275</v>
      </c>
    </row>
    <row r="392" spans="1:5" s="6" customFormat="1" ht="12.75">
      <c r="A392" s="99" t="s">
        <v>1504</v>
      </c>
      <c r="B392" s="117"/>
      <c r="C392" s="268"/>
      <c r="D392" s="249" t="s">
        <v>1505</v>
      </c>
      <c r="E392" s="269">
        <f>220+60</f>
        <v>280</v>
      </c>
    </row>
    <row r="393" spans="1:5" s="6" customFormat="1" ht="12.75">
      <c r="A393" s="99" t="s">
        <v>1506</v>
      </c>
      <c r="B393" s="117"/>
      <c r="C393" s="268"/>
      <c r="D393" s="249" t="s">
        <v>1507</v>
      </c>
      <c r="E393" s="269">
        <f>232+60</f>
        <v>292</v>
      </c>
    </row>
    <row r="394" spans="1:5" s="6" customFormat="1" ht="12.75">
      <c r="A394" s="99" t="s">
        <v>1508</v>
      </c>
      <c r="B394" s="117"/>
      <c r="C394" s="268"/>
      <c r="D394" s="249" t="s">
        <v>1509</v>
      </c>
      <c r="E394" s="269">
        <f>473+60</f>
        <v>533</v>
      </c>
    </row>
    <row r="395" spans="1:5" s="6" customFormat="1" ht="12.75">
      <c r="A395" s="99" t="s">
        <v>1510</v>
      </c>
      <c r="B395" s="117"/>
      <c r="C395" s="268"/>
      <c r="D395" s="115" t="s">
        <v>1511</v>
      </c>
      <c r="E395" s="269">
        <f>300+60</f>
        <v>360</v>
      </c>
    </row>
    <row r="396" spans="1:5" s="6" customFormat="1" ht="25.5">
      <c r="A396" s="99" t="s">
        <v>1512</v>
      </c>
      <c r="B396" s="117" t="s">
        <v>117</v>
      </c>
      <c r="C396" s="248" t="s">
        <v>1400</v>
      </c>
      <c r="D396" s="249" t="s">
        <v>1704</v>
      </c>
      <c r="E396" s="269">
        <f>217+60</f>
        <v>277</v>
      </c>
    </row>
    <row r="397" spans="1:5" s="6" customFormat="1" ht="25.5">
      <c r="A397" s="99" t="s">
        <v>1513</v>
      </c>
      <c r="B397" s="117" t="s">
        <v>117</v>
      </c>
      <c r="C397" s="248" t="s">
        <v>1701</v>
      </c>
      <c r="D397" s="249" t="s">
        <v>1702</v>
      </c>
      <c r="E397" s="269">
        <f>157+60</f>
        <v>217</v>
      </c>
    </row>
    <row r="398" spans="1:5" s="6" customFormat="1" ht="51">
      <c r="A398" s="99" t="s">
        <v>1514</v>
      </c>
      <c r="B398" s="117"/>
      <c r="C398" s="268"/>
      <c r="D398" s="249" t="s">
        <v>1515</v>
      </c>
      <c r="E398" s="269">
        <f>453+60</f>
        <v>513</v>
      </c>
    </row>
    <row r="399" spans="1:5" s="6" customFormat="1" ht="25.5">
      <c r="A399" s="99" t="s">
        <v>1516</v>
      </c>
      <c r="B399" s="117"/>
      <c r="C399" s="268"/>
      <c r="D399" s="249" t="s">
        <v>1517</v>
      </c>
      <c r="E399" s="269">
        <f>259+60</f>
        <v>319</v>
      </c>
    </row>
    <row r="400" spans="1:5" s="6" customFormat="1" ht="25.5">
      <c r="A400" s="93" t="s">
        <v>1518</v>
      </c>
      <c r="B400" s="270"/>
      <c r="C400" s="271"/>
      <c r="D400" s="272" t="s">
        <v>1519</v>
      </c>
      <c r="E400" s="273">
        <f>187+50</f>
        <v>237</v>
      </c>
    </row>
    <row r="401" spans="1:5" s="6" customFormat="1" ht="25.5">
      <c r="A401" s="221"/>
      <c r="B401" s="225"/>
      <c r="C401" s="222"/>
      <c r="D401" s="223" t="s">
        <v>1426</v>
      </c>
      <c r="E401" s="224"/>
    </row>
    <row r="402" spans="1:5" s="6" customFormat="1" ht="12.75">
      <c r="A402" s="99" t="s">
        <v>558</v>
      </c>
      <c r="B402" s="102" t="s">
        <v>117</v>
      </c>
      <c r="C402" s="99" t="s">
        <v>559</v>
      </c>
      <c r="D402" s="104" t="s">
        <v>1520</v>
      </c>
      <c r="E402" s="112">
        <v>120</v>
      </c>
    </row>
    <row r="403" spans="1:5" s="6" customFormat="1" ht="12.75">
      <c r="A403" s="99" t="s">
        <v>1062</v>
      </c>
      <c r="B403" s="102" t="s">
        <v>117</v>
      </c>
      <c r="C403" s="99" t="s">
        <v>559</v>
      </c>
      <c r="D403" s="104" t="s">
        <v>1521</v>
      </c>
      <c r="E403" s="112">
        <v>150</v>
      </c>
    </row>
    <row r="404" spans="1:5" s="6" customFormat="1" ht="25.5">
      <c r="A404" s="99" t="s">
        <v>1063</v>
      </c>
      <c r="B404" s="102" t="s">
        <v>117</v>
      </c>
      <c r="C404" s="103" t="s">
        <v>1064</v>
      </c>
      <c r="D404" s="105" t="s">
        <v>1522</v>
      </c>
      <c r="E404" s="112">
        <v>30</v>
      </c>
    </row>
    <row r="405" spans="1:5" s="6" customFormat="1" ht="12.75">
      <c r="A405" s="99" t="s">
        <v>1065</v>
      </c>
      <c r="B405" s="102" t="s">
        <v>117</v>
      </c>
      <c r="C405" s="103" t="s">
        <v>1066</v>
      </c>
      <c r="D405" s="105" t="s">
        <v>1523</v>
      </c>
      <c r="E405" s="112">
        <v>100</v>
      </c>
    </row>
    <row r="406" spans="1:5" s="6" customFormat="1" ht="12.75">
      <c r="A406" s="99" t="s">
        <v>1067</v>
      </c>
      <c r="B406" s="102" t="s">
        <v>117</v>
      </c>
      <c r="C406" s="99" t="s">
        <v>1068</v>
      </c>
      <c r="D406" s="104" t="s">
        <v>1760</v>
      </c>
      <c r="E406" s="112">
        <v>40</v>
      </c>
    </row>
    <row r="407" spans="1:5" s="6" customFormat="1" ht="12.75">
      <c r="A407" s="99" t="s">
        <v>1069</v>
      </c>
      <c r="B407" s="100"/>
      <c r="C407" s="99"/>
      <c r="D407" s="104" t="s">
        <v>1524</v>
      </c>
      <c r="E407" s="112">
        <v>100</v>
      </c>
    </row>
    <row r="408" spans="1:5" s="6" customFormat="1" ht="12.75">
      <c r="A408" s="99" t="s">
        <v>1070</v>
      </c>
      <c r="B408" s="102" t="s">
        <v>117</v>
      </c>
      <c r="C408" s="103" t="s">
        <v>1071</v>
      </c>
      <c r="D408" s="105" t="s">
        <v>1072</v>
      </c>
      <c r="E408" s="112">
        <v>60</v>
      </c>
    </row>
    <row r="409" spans="1:5" s="6" customFormat="1" ht="12.75">
      <c r="A409" s="99" t="s">
        <v>1073</v>
      </c>
      <c r="B409" s="100"/>
      <c r="C409" s="99"/>
      <c r="D409" s="104" t="s">
        <v>1761</v>
      </c>
      <c r="E409" s="112">
        <v>100</v>
      </c>
    </row>
    <row r="410" spans="1:5" s="6" customFormat="1" ht="12.75">
      <c r="A410" s="116" t="s">
        <v>1074</v>
      </c>
      <c r="B410" s="119"/>
      <c r="C410" s="116"/>
      <c r="D410" s="104" t="s">
        <v>1075</v>
      </c>
      <c r="E410" s="112">
        <v>65</v>
      </c>
    </row>
    <row r="411" spans="1:5" s="6" customFormat="1" ht="12.75">
      <c r="A411" s="99" t="s">
        <v>1076</v>
      </c>
      <c r="B411" s="100"/>
      <c r="C411" s="99"/>
      <c r="D411" s="104" t="s">
        <v>1525</v>
      </c>
      <c r="E411" s="112">
        <v>65</v>
      </c>
    </row>
    <row r="412" spans="1:5" s="6" customFormat="1" ht="12.75">
      <c r="A412" s="99" t="s">
        <v>1077</v>
      </c>
      <c r="B412" s="100"/>
      <c r="C412" s="99"/>
      <c r="D412" s="104" t="s">
        <v>1526</v>
      </c>
      <c r="E412" s="112">
        <v>95</v>
      </c>
    </row>
    <row r="413" spans="1:5" s="6" customFormat="1" ht="12.75">
      <c r="A413" s="99" t="s">
        <v>1078</v>
      </c>
      <c r="B413" s="100"/>
      <c r="C413" s="99"/>
      <c r="D413" s="104" t="s">
        <v>1527</v>
      </c>
      <c r="E413" s="112">
        <v>95</v>
      </c>
    </row>
    <row r="414" spans="1:5" s="6" customFormat="1" ht="12.75">
      <c r="A414" s="99" t="s">
        <v>1079</v>
      </c>
      <c r="B414" s="102" t="s">
        <v>117</v>
      </c>
      <c r="C414" s="99" t="s">
        <v>559</v>
      </c>
      <c r="D414" s="104" t="s">
        <v>1528</v>
      </c>
      <c r="E414" s="112">
        <v>90</v>
      </c>
    </row>
    <row r="415" spans="1:5" s="6" customFormat="1" ht="12.75">
      <c r="A415" s="99" t="s">
        <v>1080</v>
      </c>
      <c r="B415" s="100"/>
      <c r="C415" s="99"/>
      <c r="D415" s="104" t="s">
        <v>1529</v>
      </c>
      <c r="E415" s="112">
        <v>70</v>
      </c>
    </row>
    <row r="416" spans="1:5" s="6" customFormat="1" ht="12.75">
      <c r="A416" s="106" t="s">
        <v>1081</v>
      </c>
      <c r="B416" s="102" t="s">
        <v>117</v>
      </c>
      <c r="C416" s="103" t="s">
        <v>1082</v>
      </c>
      <c r="D416" s="105" t="s">
        <v>1083</v>
      </c>
      <c r="E416" s="112">
        <v>30</v>
      </c>
    </row>
    <row r="417" spans="1:5" s="6" customFormat="1" ht="12.75">
      <c r="A417" s="99" t="s">
        <v>1084</v>
      </c>
      <c r="B417" s="102" t="s">
        <v>117</v>
      </c>
      <c r="C417" s="103" t="s">
        <v>1085</v>
      </c>
      <c r="D417" s="105" t="s">
        <v>1086</v>
      </c>
      <c r="E417" s="112">
        <v>120</v>
      </c>
    </row>
    <row r="418" spans="1:5" s="6" customFormat="1" ht="12.75">
      <c r="A418" s="99" t="s">
        <v>1087</v>
      </c>
      <c r="B418" s="102" t="s">
        <v>117</v>
      </c>
      <c r="C418" s="103" t="s">
        <v>1088</v>
      </c>
      <c r="D418" s="105" t="s">
        <v>1089</v>
      </c>
      <c r="E418" s="112">
        <v>50</v>
      </c>
    </row>
    <row r="419" spans="1:5" s="6" customFormat="1" ht="12.75">
      <c r="A419" s="221"/>
      <c r="B419" s="222"/>
      <c r="C419" s="222"/>
      <c r="D419" s="241" t="s">
        <v>1090</v>
      </c>
      <c r="E419" s="224"/>
    </row>
    <row r="420" spans="1:5" s="6" customFormat="1" ht="12.75">
      <c r="A420" s="221" t="s">
        <v>1091</v>
      </c>
      <c r="B420" s="222"/>
      <c r="C420" s="222"/>
      <c r="D420" s="223" t="s">
        <v>1092</v>
      </c>
      <c r="E420" s="224"/>
    </row>
    <row r="421" spans="1:5" s="6" customFormat="1" ht="12.75">
      <c r="A421" s="99" t="s">
        <v>1093</v>
      </c>
      <c r="B421" s="102" t="s">
        <v>117</v>
      </c>
      <c r="C421" s="103" t="s">
        <v>1094</v>
      </c>
      <c r="D421" s="105" t="s">
        <v>1095</v>
      </c>
      <c r="E421" s="112">
        <v>110</v>
      </c>
    </row>
    <row r="422" spans="1:5" s="6" customFormat="1" ht="12.75">
      <c r="A422" s="99" t="s">
        <v>1096</v>
      </c>
      <c r="B422" s="102" t="s">
        <v>117</v>
      </c>
      <c r="C422" s="103" t="s">
        <v>1097</v>
      </c>
      <c r="D422" s="105" t="s">
        <v>1098</v>
      </c>
      <c r="E422" s="112">
        <v>100</v>
      </c>
    </row>
    <row r="423" spans="1:5" s="6" customFormat="1" ht="12.75">
      <c r="A423" s="99" t="s">
        <v>1099</v>
      </c>
      <c r="B423" s="102" t="s">
        <v>117</v>
      </c>
      <c r="C423" s="103" t="s">
        <v>1100</v>
      </c>
      <c r="D423" s="105" t="s">
        <v>1101</v>
      </c>
      <c r="E423" s="112">
        <v>80</v>
      </c>
    </row>
    <row r="424" spans="1:5" s="6" customFormat="1" ht="12.75">
      <c r="A424" s="99" t="s">
        <v>1102</v>
      </c>
      <c r="B424" s="102" t="s">
        <v>120</v>
      </c>
      <c r="C424" s="100" t="s">
        <v>1103</v>
      </c>
      <c r="D424" s="104" t="s">
        <v>1104</v>
      </c>
      <c r="E424" s="112">
        <v>400</v>
      </c>
    </row>
    <row r="425" spans="1:5" s="6" customFormat="1" ht="12.75">
      <c r="A425" s="99" t="s">
        <v>1105</v>
      </c>
      <c r="B425" s="102" t="s">
        <v>120</v>
      </c>
      <c r="C425" s="100" t="s">
        <v>123</v>
      </c>
      <c r="D425" s="104" t="s">
        <v>1106</v>
      </c>
      <c r="E425" s="112">
        <v>130</v>
      </c>
    </row>
    <row r="426" spans="1:5" s="6" customFormat="1" ht="12.75">
      <c r="A426" s="99" t="s">
        <v>1107</v>
      </c>
      <c r="B426" s="102" t="s">
        <v>120</v>
      </c>
      <c r="C426" s="100" t="s">
        <v>1108</v>
      </c>
      <c r="D426" s="104" t="s">
        <v>1109</v>
      </c>
      <c r="E426" s="112">
        <v>90</v>
      </c>
    </row>
    <row r="427" spans="1:5" s="6" customFormat="1" ht="12.75">
      <c r="A427" s="99" t="s">
        <v>1110</v>
      </c>
      <c r="B427" s="102" t="s">
        <v>120</v>
      </c>
      <c r="C427" s="100" t="s">
        <v>1111</v>
      </c>
      <c r="D427" s="104" t="s">
        <v>1112</v>
      </c>
      <c r="E427" s="112">
        <v>115</v>
      </c>
    </row>
    <row r="428" spans="1:5" s="6" customFormat="1" ht="12.75">
      <c r="A428" s="99" t="s">
        <v>1113</v>
      </c>
      <c r="B428" s="102" t="s">
        <v>120</v>
      </c>
      <c r="C428" s="100" t="s">
        <v>125</v>
      </c>
      <c r="D428" s="104" t="s">
        <v>126</v>
      </c>
      <c r="E428" s="112">
        <v>100</v>
      </c>
    </row>
    <row r="429" spans="1:5" s="6" customFormat="1" ht="12.75">
      <c r="A429" s="99" t="s">
        <v>1114</v>
      </c>
      <c r="B429" s="102" t="s">
        <v>120</v>
      </c>
      <c r="C429" s="100" t="s">
        <v>121</v>
      </c>
      <c r="D429" s="104" t="s">
        <v>122</v>
      </c>
      <c r="E429" s="112">
        <v>165</v>
      </c>
    </row>
    <row r="430" spans="1:5" s="6" customFormat="1" ht="12.75">
      <c r="A430" s="99" t="s">
        <v>1115</v>
      </c>
      <c r="B430" s="102" t="s">
        <v>120</v>
      </c>
      <c r="C430" s="100" t="s">
        <v>123</v>
      </c>
      <c r="D430" s="104" t="s">
        <v>124</v>
      </c>
      <c r="E430" s="112">
        <v>100</v>
      </c>
    </row>
    <row r="431" spans="1:5" s="6" customFormat="1" ht="12.75">
      <c r="A431" s="221" t="s">
        <v>1116</v>
      </c>
      <c r="B431" s="225"/>
      <c r="C431" s="222"/>
      <c r="D431" s="223" t="s">
        <v>1117</v>
      </c>
      <c r="E431" s="224"/>
    </row>
    <row r="432" spans="1:5" s="6" customFormat="1" ht="12.75">
      <c r="A432" s="99" t="s">
        <v>1118</v>
      </c>
      <c r="B432" s="102" t="s">
        <v>117</v>
      </c>
      <c r="C432" s="99" t="s">
        <v>1119</v>
      </c>
      <c r="D432" s="104" t="s">
        <v>1120</v>
      </c>
      <c r="E432" s="112">
        <v>300</v>
      </c>
    </row>
    <row r="433" spans="1:5" s="6" customFormat="1" ht="12.75">
      <c r="A433" s="99" t="s">
        <v>1121</v>
      </c>
      <c r="B433" s="102" t="s">
        <v>117</v>
      </c>
      <c r="C433" s="99" t="s">
        <v>1122</v>
      </c>
      <c r="D433" s="104" t="s">
        <v>1123</v>
      </c>
      <c r="E433" s="112">
        <v>160</v>
      </c>
    </row>
    <row r="434" spans="1:5" s="6" customFormat="1" ht="12.75">
      <c r="A434" s="99" t="s">
        <v>1530</v>
      </c>
      <c r="B434" s="102" t="s">
        <v>117</v>
      </c>
      <c r="C434" s="99" t="s">
        <v>1122</v>
      </c>
      <c r="D434" s="104" t="s">
        <v>1531</v>
      </c>
      <c r="E434" s="112">
        <v>500</v>
      </c>
    </row>
    <row r="435" spans="1:5" s="6" customFormat="1" ht="12.75">
      <c r="A435" s="99" t="s">
        <v>1124</v>
      </c>
      <c r="B435" s="102" t="s">
        <v>117</v>
      </c>
      <c r="C435" s="103" t="s">
        <v>1125</v>
      </c>
      <c r="D435" s="105" t="s">
        <v>1126</v>
      </c>
      <c r="E435" s="112">
        <v>230</v>
      </c>
    </row>
    <row r="436" spans="1:5" s="6" customFormat="1" ht="25.5">
      <c r="A436" s="99" t="s">
        <v>1127</v>
      </c>
      <c r="B436" s="102" t="s">
        <v>117</v>
      </c>
      <c r="C436" s="99" t="s">
        <v>1128</v>
      </c>
      <c r="D436" s="104" t="s">
        <v>1129</v>
      </c>
      <c r="E436" s="112">
        <v>700</v>
      </c>
    </row>
    <row r="437" spans="1:5" s="6" customFormat="1" ht="12.75">
      <c r="A437" s="99" t="s">
        <v>1130</v>
      </c>
      <c r="B437" s="102" t="s">
        <v>117</v>
      </c>
      <c r="C437" s="99" t="s">
        <v>1131</v>
      </c>
      <c r="D437" s="104" t="s">
        <v>1132</v>
      </c>
      <c r="E437" s="112">
        <v>350</v>
      </c>
    </row>
    <row r="438" spans="1:5" s="6" customFormat="1" ht="12.75">
      <c r="A438" s="99" t="s">
        <v>1133</v>
      </c>
      <c r="B438" s="102" t="s">
        <v>117</v>
      </c>
      <c r="C438" s="99" t="s">
        <v>1134</v>
      </c>
      <c r="D438" s="104" t="s">
        <v>1135</v>
      </c>
      <c r="E438" s="112">
        <v>200</v>
      </c>
    </row>
    <row r="439" spans="1:5" s="6" customFormat="1" ht="25.5">
      <c r="A439" s="99" t="s">
        <v>1136</v>
      </c>
      <c r="B439" s="102" t="s">
        <v>117</v>
      </c>
      <c r="C439" s="103" t="s">
        <v>1137</v>
      </c>
      <c r="D439" s="105" t="s">
        <v>1138</v>
      </c>
      <c r="E439" s="112">
        <v>280</v>
      </c>
    </row>
    <row r="440" spans="1:5" s="6" customFormat="1" ht="12.75">
      <c r="A440" s="99" t="s">
        <v>1140</v>
      </c>
      <c r="B440" s="102" t="s">
        <v>117</v>
      </c>
      <c r="C440" s="103" t="s">
        <v>1141</v>
      </c>
      <c r="D440" s="105" t="s">
        <v>1142</v>
      </c>
      <c r="E440" s="112">
        <v>170</v>
      </c>
    </row>
    <row r="441" spans="1:5" s="6" customFormat="1" ht="12.75">
      <c r="A441" s="99" t="s">
        <v>1143</v>
      </c>
      <c r="B441" s="102" t="s">
        <v>117</v>
      </c>
      <c r="C441" s="103" t="s">
        <v>1144</v>
      </c>
      <c r="D441" s="105" t="s">
        <v>1145</v>
      </c>
      <c r="E441" s="112">
        <v>4000</v>
      </c>
    </row>
    <row r="442" spans="1:5" s="6" customFormat="1" ht="12.75">
      <c r="A442" s="99" t="s">
        <v>1146</v>
      </c>
      <c r="B442" s="102"/>
      <c r="C442" s="99"/>
      <c r="D442" s="104" t="s">
        <v>1147</v>
      </c>
      <c r="E442" s="112">
        <v>90</v>
      </c>
    </row>
    <row r="443" spans="1:5" s="6" customFormat="1" ht="12.75">
      <c r="A443" s="99" t="s">
        <v>1148</v>
      </c>
      <c r="B443" s="102"/>
      <c r="C443" s="99"/>
      <c r="D443" s="104" t="s">
        <v>1149</v>
      </c>
      <c r="E443" s="112">
        <v>350</v>
      </c>
    </row>
    <row r="444" spans="1:5" s="6" customFormat="1" ht="12.75">
      <c r="A444" s="99" t="s">
        <v>1150</v>
      </c>
      <c r="B444" s="102"/>
      <c r="C444" s="99"/>
      <c r="D444" s="104" t="s">
        <v>1151</v>
      </c>
      <c r="E444" s="112">
        <v>180</v>
      </c>
    </row>
    <row r="445" spans="1:5" s="6" customFormat="1" ht="12.75">
      <c r="A445" s="99" t="s">
        <v>1152</v>
      </c>
      <c r="B445" s="102" t="s">
        <v>117</v>
      </c>
      <c r="C445" s="103" t="s">
        <v>1153</v>
      </c>
      <c r="D445" s="105" t="s">
        <v>1154</v>
      </c>
      <c r="E445" s="112">
        <v>400</v>
      </c>
    </row>
    <row r="446" spans="1:5" s="6" customFormat="1" ht="12.75">
      <c r="A446" s="99" t="s">
        <v>1155</v>
      </c>
      <c r="B446" s="102"/>
      <c r="C446" s="99"/>
      <c r="D446" s="104" t="s">
        <v>1156</v>
      </c>
      <c r="E446" s="112">
        <v>550</v>
      </c>
    </row>
    <row r="447" spans="1:5" s="6" customFormat="1" ht="12.75">
      <c r="A447" s="99" t="s">
        <v>1157</v>
      </c>
      <c r="B447" s="102"/>
      <c r="C447" s="99"/>
      <c r="D447" s="104" t="s">
        <v>1158</v>
      </c>
      <c r="E447" s="112">
        <v>100</v>
      </c>
    </row>
    <row r="448" spans="1:5" s="6" customFormat="1" ht="12.75">
      <c r="A448" s="108" t="s">
        <v>1159</v>
      </c>
      <c r="B448" s="102"/>
      <c r="C448" s="108"/>
      <c r="D448" s="104" t="s">
        <v>1160</v>
      </c>
      <c r="E448" s="112">
        <v>50</v>
      </c>
    </row>
    <row r="449" spans="1:5" s="6" customFormat="1" ht="12.75">
      <c r="A449" s="221" t="s">
        <v>1161</v>
      </c>
      <c r="B449" s="222"/>
      <c r="C449" s="222"/>
      <c r="D449" s="223" t="s">
        <v>1162</v>
      </c>
      <c r="E449" s="224"/>
    </row>
    <row r="450" spans="1:5" s="6" customFormat="1" ht="12.75">
      <c r="A450" s="99" t="s">
        <v>1163</v>
      </c>
      <c r="B450" s="100"/>
      <c r="C450" s="99"/>
      <c r="D450" s="104" t="s">
        <v>1164</v>
      </c>
      <c r="E450" s="112">
        <v>40</v>
      </c>
    </row>
    <row r="451" spans="1:5" s="6" customFormat="1" ht="12.75">
      <c r="A451" s="99" t="s">
        <v>1165</v>
      </c>
      <c r="B451" s="102" t="s">
        <v>117</v>
      </c>
      <c r="C451" s="103" t="s">
        <v>1166</v>
      </c>
      <c r="D451" s="105" t="s">
        <v>1167</v>
      </c>
      <c r="E451" s="112">
        <v>110</v>
      </c>
    </row>
    <row r="452" spans="1:5" s="6" customFormat="1" ht="12.75">
      <c r="A452" s="99" t="s">
        <v>1168</v>
      </c>
      <c r="B452" s="102" t="s">
        <v>117</v>
      </c>
      <c r="C452" s="103" t="s">
        <v>1169</v>
      </c>
      <c r="D452" s="105" t="s">
        <v>1170</v>
      </c>
      <c r="E452" s="112">
        <v>300</v>
      </c>
    </row>
    <row r="453" spans="1:5" s="6" customFormat="1" ht="12.75">
      <c r="A453" s="99" t="s">
        <v>1171</v>
      </c>
      <c r="B453" s="102" t="s">
        <v>117</v>
      </c>
      <c r="C453" s="103" t="s">
        <v>1172</v>
      </c>
      <c r="D453" s="105" t="s">
        <v>1173</v>
      </c>
      <c r="E453" s="112">
        <v>70</v>
      </c>
    </row>
    <row r="454" spans="1:5" s="6" customFormat="1" ht="12.75">
      <c r="A454" s="99" t="s">
        <v>1174</v>
      </c>
      <c r="B454" s="102" t="s">
        <v>117</v>
      </c>
      <c r="C454" s="103" t="s">
        <v>1175</v>
      </c>
      <c r="D454" s="105" t="s">
        <v>1176</v>
      </c>
      <c r="E454" s="112">
        <v>100</v>
      </c>
    </row>
    <row r="455" spans="1:5" s="6" customFormat="1" ht="12.75">
      <c r="A455" s="99" t="s">
        <v>1177</v>
      </c>
      <c r="B455" s="102"/>
      <c r="C455" s="99"/>
      <c r="D455" s="104" t="s">
        <v>1178</v>
      </c>
      <c r="E455" s="112">
        <v>80</v>
      </c>
    </row>
    <row r="456" spans="1:5" s="6" customFormat="1" ht="12.75">
      <c r="A456" s="99" t="s">
        <v>1179</v>
      </c>
      <c r="B456" s="102" t="s">
        <v>117</v>
      </c>
      <c r="C456" s="103" t="s">
        <v>1180</v>
      </c>
      <c r="D456" s="105" t="s">
        <v>1181</v>
      </c>
      <c r="E456" s="112">
        <v>180</v>
      </c>
    </row>
    <row r="457" spans="1:5" s="6" customFormat="1" ht="12.75">
      <c r="A457" s="99" t="s">
        <v>1182</v>
      </c>
      <c r="B457" s="102"/>
      <c r="C457" s="103"/>
      <c r="D457" s="105" t="s">
        <v>1183</v>
      </c>
      <c r="E457" s="112">
        <v>150</v>
      </c>
    </row>
    <row r="458" spans="1:5" s="6" customFormat="1" ht="12.75">
      <c r="A458" s="99" t="s">
        <v>1184</v>
      </c>
      <c r="B458" s="102"/>
      <c r="C458" s="99"/>
      <c r="D458" s="104" t="s">
        <v>1185</v>
      </c>
      <c r="E458" s="112">
        <v>70</v>
      </c>
    </row>
    <row r="459" spans="1:5" s="6" customFormat="1" ht="12.75">
      <c r="A459" s="99" t="s">
        <v>1186</v>
      </c>
      <c r="B459" s="102" t="s">
        <v>117</v>
      </c>
      <c r="C459" s="99" t="s">
        <v>129</v>
      </c>
      <c r="D459" s="104" t="s">
        <v>130</v>
      </c>
      <c r="E459" s="112">
        <v>160</v>
      </c>
    </row>
    <row r="460" spans="1:5" s="6" customFormat="1" ht="12.75">
      <c r="A460" s="99" t="s">
        <v>1187</v>
      </c>
      <c r="B460" s="102" t="s">
        <v>117</v>
      </c>
      <c r="C460" s="103" t="s">
        <v>1188</v>
      </c>
      <c r="D460" s="105" t="s">
        <v>1189</v>
      </c>
      <c r="E460" s="112">
        <v>150</v>
      </c>
    </row>
    <row r="461" spans="1:5" s="6" customFormat="1" ht="12.75">
      <c r="A461" s="99" t="s">
        <v>1190</v>
      </c>
      <c r="B461" s="102" t="s">
        <v>117</v>
      </c>
      <c r="C461" s="103" t="s">
        <v>127</v>
      </c>
      <c r="D461" s="105" t="s">
        <v>128</v>
      </c>
      <c r="E461" s="112">
        <v>60</v>
      </c>
    </row>
    <row r="462" spans="1:5" s="6" customFormat="1" ht="25.5">
      <c r="A462" s="99" t="s">
        <v>1191</v>
      </c>
      <c r="B462" s="102" t="s">
        <v>117</v>
      </c>
      <c r="C462" s="103" t="s">
        <v>1192</v>
      </c>
      <c r="D462" s="105" t="s">
        <v>1193</v>
      </c>
      <c r="E462" s="112">
        <v>80</v>
      </c>
    </row>
    <row r="463" spans="1:5" s="6" customFormat="1" ht="12.75">
      <c r="A463" s="99" t="s">
        <v>1194</v>
      </c>
      <c r="B463" s="102"/>
      <c r="C463" s="99"/>
      <c r="D463" s="104" t="s">
        <v>1195</v>
      </c>
      <c r="E463" s="112">
        <v>80</v>
      </c>
    </row>
    <row r="464" spans="1:5" ht="12.75">
      <c r="A464" s="99" t="s">
        <v>1196</v>
      </c>
      <c r="B464" s="102"/>
      <c r="C464" s="99"/>
      <c r="D464" s="104" t="s">
        <v>1197</v>
      </c>
      <c r="E464" s="112">
        <v>280</v>
      </c>
    </row>
    <row r="465" spans="1:5" ht="12.75">
      <c r="A465" s="99" t="s">
        <v>1198</v>
      </c>
      <c r="B465" s="102"/>
      <c r="C465" s="99"/>
      <c r="D465" s="104" t="s">
        <v>1199</v>
      </c>
      <c r="E465" s="112">
        <v>140</v>
      </c>
    </row>
    <row r="466" spans="1:5" ht="12.75">
      <c r="A466" s="99" t="s">
        <v>1200</v>
      </c>
      <c r="B466" s="102" t="s">
        <v>117</v>
      </c>
      <c r="C466" s="99" t="s">
        <v>1201</v>
      </c>
      <c r="D466" s="104" t="s">
        <v>1202</v>
      </c>
      <c r="E466" s="112">
        <v>40</v>
      </c>
    </row>
    <row r="467" spans="1:5" ht="12.75">
      <c r="A467" s="221" t="s">
        <v>1203</v>
      </c>
      <c r="B467" s="222"/>
      <c r="C467" s="222"/>
      <c r="D467" s="223" t="s">
        <v>1204</v>
      </c>
      <c r="E467" s="224"/>
    </row>
    <row r="468" spans="1:5" ht="12.75">
      <c r="A468" s="99" t="s">
        <v>1205</v>
      </c>
      <c r="B468" s="102" t="s">
        <v>117</v>
      </c>
      <c r="C468" s="103" t="s">
        <v>1206</v>
      </c>
      <c r="D468" s="105" t="s">
        <v>1207</v>
      </c>
      <c r="E468" s="112">
        <v>350</v>
      </c>
    </row>
    <row r="469" spans="1:5" ht="25.5">
      <c r="A469" s="99" t="s">
        <v>1208</v>
      </c>
      <c r="B469" s="102" t="s">
        <v>117</v>
      </c>
      <c r="C469" s="103" t="s">
        <v>1209</v>
      </c>
      <c r="D469" s="105" t="s">
        <v>1210</v>
      </c>
      <c r="E469" s="112">
        <v>100</v>
      </c>
    </row>
    <row r="470" spans="1:5" ht="25.5">
      <c r="A470" s="99" t="s">
        <v>1211</v>
      </c>
      <c r="B470" s="102" t="s">
        <v>117</v>
      </c>
      <c r="C470" s="103" t="s">
        <v>1212</v>
      </c>
      <c r="D470" s="105" t="s">
        <v>1213</v>
      </c>
      <c r="E470" s="112">
        <v>90</v>
      </c>
    </row>
    <row r="471" spans="1:5" ht="12.75">
      <c r="A471" s="99" t="s">
        <v>1214</v>
      </c>
      <c r="B471" s="102" t="s">
        <v>117</v>
      </c>
      <c r="C471" s="103" t="s">
        <v>1215</v>
      </c>
      <c r="D471" s="105" t="s">
        <v>1216</v>
      </c>
      <c r="E471" s="112">
        <v>200</v>
      </c>
    </row>
    <row r="472" spans="1:5" ht="12.75">
      <c r="A472" s="99" t="s">
        <v>1217</v>
      </c>
      <c r="B472" s="102" t="s">
        <v>117</v>
      </c>
      <c r="C472" s="103" t="s">
        <v>1218</v>
      </c>
      <c r="D472" s="105" t="s">
        <v>1219</v>
      </c>
      <c r="E472" s="112">
        <v>180</v>
      </c>
    </row>
    <row r="473" spans="1:5" ht="12.75">
      <c r="A473" s="99" t="s">
        <v>1220</v>
      </c>
      <c r="B473" s="102" t="s">
        <v>117</v>
      </c>
      <c r="C473" s="103" t="s">
        <v>1218</v>
      </c>
      <c r="D473" s="104" t="s">
        <v>1221</v>
      </c>
      <c r="E473" s="112">
        <v>350</v>
      </c>
    </row>
    <row r="474" spans="1:5" ht="12.75">
      <c r="A474" s="99" t="s">
        <v>1222</v>
      </c>
      <c r="B474" s="102" t="s">
        <v>117</v>
      </c>
      <c r="C474" s="103" t="s">
        <v>1223</v>
      </c>
      <c r="D474" s="105" t="s">
        <v>1224</v>
      </c>
      <c r="E474" s="112">
        <v>160</v>
      </c>
    </row>
    <row r="475" spans="1:5" ht="12.75">
      <c r="A475" s="99" t="s">
        <v>1225</v>
      </c>
      <c r="B475" s="102"/>
      <c r="C475" s="99"/>
      <c r="D475" s="104" t="s">
        <v>1226</v>
      </c>
      <c r="E475" s="112">
        <v>1000</v>
      </c>
    </row>
    <row r="476" spans="1:5" ht="25.5">
      <c r="A476" s="99" t="s">
        <v>1227</v>
      </c>
      <c r="B476" s="117" t="s">
        <v>117</v>
      </c>
      <c r="C476" s="105" t="s">
        <v>1228</v>
      </c>
      <c r="D476" s="104" t="s">
        <v>1765</v>
      </c>
      <c r="E476" s="112">
        <v>5000</v>
      </c>
    </row>
    <row r="477" spans="1:5" ht="12.75">
      <c r="A477" s="99" t="s">
        <v>1229</v>
      </c>
      <c r="B477" s="102" t="s">
        <v>117</v>
      </c>
      <c r="C477" s="103" t="s">
        <v>141</v>
      </c>
      <c r="D477" s="105" t="s">
        <v>1230</v>
      </c>
      <c r="E477" s="112">
        <v>45</v>
      </c>
    </row>
    <row r="478" spans="1:5" ht="12.75">
      <c r="A478" s="99" t="s">
        <v>1231</v>
      </c>
      <c r="B478" s="102" t="s">
        <v>117</v>
      </c>
      <c r="C478" s="103" t="s">
        <v>1232</v>
      </c>
      <c r="D478" s="105" t="s">
        <v>1233</v>
      </c>
      <c r="E478" s="112">
        <v>65</v>
      </c>
    </row>
    <row r="479" spans="1:5" ht="12.75">
      <c r="A479" s="99" t="s">
        <v>1234</v>
      </c>
      <c r="B479" s="102"/>
      <c r="C479" s="99"/>
      <c r="D479" s="104" t="s">
        <v>1235</v>
      </c>
      <c r="E479" s="112">
        <v>400</v>
      </c>
    </row>
    <row r="480" spans="1:5" ht="25.5">
      <c r="A480" s="99" t="s">
        <v>1236</v>
      </c>
      <c r="B480" s="102" t="s">
        <v>117</v>
      </c>
      <c r="C480" s="103" t="s">
        <v>1237</v>
      </c>
      <c r="D480" s="105" t="s">
        <v>1238</v>
      </c>
      <c r="E480" s="112">
        <v>320</v>
      </c>
    </row>
    <row r="481" spans="1:5" ht="12.75">
      <c r="A481" s="99" t="s">
        <v>1239</v>
      </c>
      <c r="B481" s="102" t="s">
        <v>117</v>
      </c>
      <c r="C481" s="103" t="s">
        <v>1240</v>
      </c>
      <c r="D481" s="105" t="s">
        <v>1241</v>
      </c>
      <c r="E481" s="112">
        <v>400</v>
      </c>
    </row>
    <row r="482" spans="1:5" ht="12.75">
      <c r="A482" s="99" t="s">
        <v>1242</v>
      </c>
      <c r="B482" s="100"/>
      <c r="C482" s="99"/>
      <c r="D482" s="104" t="s">
        <v>1243</v>
      </c>
      <c r="E482" s="112">
        <v>100</v>
      </c>
    </row>
    <row r="483" spans="1:5" ht="12.75">
      <c r="A483" s="221" t="s">
        <v>1244</v>
      </c>
      <c r="B483" s="222"/>
      <c r="C483" s="222"/>
      <c r="D483" s="223" t="s">
        <v>1245</v>
      </c>
      <c r="E483" s="224"/>
    </row>
    <row r="484" spans="1:5" ht="12.75">
      <c r="A484" s="99" t="s">
        <v>1246</v>
      </c>
      <c r="B484" s="102" t="s">
        <v>117</v>
      </c>
      <c r="C484" s="103" t="s">
        <v>1122</v>
      </c>
      <c r="D484" s="105" t="s">
        <v>1247</v>
      </c>
      <c r="E484" s="112">
        <v>140</v>
      </c>
    </row>
    <row r="485" spans="1:5" ht="12.75">
      <c r="A485" s="99" t="s">
        <v>1248</v>
      </c>
      <c r="B485" s="102" t="s">
        <v>117</v>
      </c>
      <c r="C485" s="103" t="s">
        <v>1249</v>
      </c>
      <c r="D485" s="105" t="s">
        <v>1250</v>
      </c>
      <c r="E485" s="112">
        <v>50</v>
      </c>
    </row>
    <row r="486" spans="1:5" ht="12.75">
      <c r="A486" s="221" t="s">
        <v>1251</v>
      </c>
      <c r="B486" s="222"/>
      <c r="C486" s="221"/>
      <c r="D486" s="223" t="s">
        <v>1252</v>
      </c>
      <c r="E486" s="224"/>
    </row>
    <row r="487" spans="1:5" ht="12.75">
      <c r="A487" s="99" t="s">
        <v>1253</v>
      </c>
      <c r="B487" s="102" t="s">
        <v>117</v>
      </c>
      <c r="C487" s="103" t="s">
        <v>1254</v>
      </c>
      <c r="D487" s="105" t="s">
        <v>1255</v>
      </c>
      <c r="E487" s="112">
        <v>60</v>
      </c>
    </row>
    <row r="488" spans="1:5" ht="12.75">
      <c r="A488" s="99" t="s">
        <v>1256</v>
      </c>
      <c r="B488" s="102" t="s">
        <v>117</v>
      </c>
      <c r="C488" s="103" t="s">
        <v>1257</v>
      </c>
      <c r="D488" s="105" t="s">
        <v>1258</v>
      </c>
      <c r="E488" s="112">
        <v>70</v>
      </c>
    </row>
    <row r="489" spans="1:5" ht="12.75">
      <c r="A489" s="99" t="s">
        <v>1259</v>
      </c>
      <c r="B489" s="102" t="s">
        <v>117</v>
      </c>
      <c r="C489" s="103" t="s">
        <v>141</v>
      </c>
      <c r="D489" s="105" t="s">
        <v>1230</v>
      </c>
      <c r="E489" s="112">
        <v>50</v>
      </c>
    </row>
    <row r="490" spans="1:5" ht="12.75">
      <c r="A490" s="221" t="s">
        <v>1260</v>
      </c>
      <c r="B490" s="222"/>
      <c r="C490" s="222"/>
      <c r="D490" s="223" t="s">
        <v>1261</v>
      </c>
      <c r="E490" s="224"/>
    </row>
    <row r="491" spans="1:5" ht="12.75">
      <c r="A491" s="221" t="s">
        <v>1262</v>
      </c>
      <c r="B491" s="222"/>
      <c r="C491" s="221"/>
      <c r="D491" s="223" t="s">
        <v>1766</v>
      </c>
      <c r="E491" s="224"/>
    </row>
    <row r="492" spans="1:5" ht="12.75">
      <c r="A492" s="99" t="s">
        <v>1767</v>
      </c>
      <c r="B492" s="102" t="s">
        <v>117</v>
      </c>
      <c r="C492" s="115" t="s">
        <v>1768</v>
      </c>
      <c r="D492" s="104" t="s">
        <v>1769</v>
      </c>
      <c r="E492" s="112">
        <v>80</v>
      </c>
    </row>
    <row r="493" spans="1:5" ht="25.5">
      <c r="A493" s="99" t="s">
        <v>1770</v>
      </c>
      <c r="B493" s="102" t="s">
        <v>117</v>
      </c>
      <c r="C493" s="115" t="s">
        <v>1768</v>
      </c>
      <c r="D493" s="274" t="s">
        <v>1771</v>
      </c>
      <c r="E493" s="112">
        <v>110</v>
      </c>
    </row>
    <row r="494" spans="1:5" ht="25.5">
      <c r="A494" s="99" t="s">
        <v>1772</v>
      </c>
      <c r="B494" s="102" t="s">
        <v>117</v>
      </c>
      <c r="C494" s="115" t="s">
        <v>1768</v>
      </c>
      <c r="D494" s="274" t="s">
        <v>1773</v>
      </c>
      <c r="E494" s="112">
        <v>140</v>
      </c>
    </row>
    <row r="495" spans="1:5" ht="25.5">
      <c r="A495" s="99" t="s">
        <v>1774</v>
      </c>
      <c r="B495" s="102" t="s">
        <v>117</v>
      </c>
      <c r="C495" s="115" t="s">
        <v>1768</v>
      </c>
      <c r="D495" s="274" t="s">
        <v>1775</v>
      </c>
      <c r="E495" s="112">
        <v>100</v>
      </c>
    </row>
    <row r="496" spans="1:5" ht="25.5">
      <c r="A496" s="99" t="s">
        <v>1776</v>
      </c>
      <c r="B496" s="102" t="s">
        <v>117</v>
      </c>
      <c r="C496" s="115" t="s">
        <v>1768</v>
      </c>
      <c r="D496" s="104" t="s">
        <v>1777</v>
      </c>
      <c r="E496" s="112">
        <v>130</v>
      </c>
    </row>
    <row r="497" spans="1:5" ht="12.75">
      <c r="A497" s="221"/>
      <c r="B497" s="225"/>
      <c r="C497" s="221"/>
      <c r="D497" s="223" t="s">
        <v>1778</v>
      </c>
      <c r="E497" s="224"/>
    </row>
    <row r="498" spans="1:5" ht="25.5">
      <c r="A498" s="99" t="s">
        <v>1263</v>
      </c>
      <c r="B498" s="102" t="s">
        <v>117</v>
      </c>
      <c r="C498" s="115" t="s">
        <v>1768</v>
      </c>
      <c r="D498" s="274" t="s">
        <v>1779</v>
      </c>
      <c r="E498" s="112">
        <v>110</v>
      </c>
    </row>
    <row r="499" spans="1:5" ht="25.5">
      <c r="A499" s="108" t="s">
        <v>1264</v>
      </c>
      <c r="B499" s="102" t="s">
        <v>117</v>
      </c>
      <c r="C499" s="115" t="s">
        <v>1768</v>
      </c>
      <c r="D499" s="104" t="s">
        <v>1780</v>
      </c>
      <c r="E499" s="112">
        <v>140</v>
      </c>
    </row>
    <row r="500" spans="1:5" ht="12.75">
      <c r="A500" s="221" t="s">
        <v>1265</v>
      </c>
      <c r="B500" s="222"/>
      <c r="C500" s="222"/>
      <c r="D500" s="275" t="s">
        <v>1266</v>
      </c>
      <c r="E500" s="224"/>
    </row>
    <row r="501" spans="1:5" ht="12.75">
      <c r="A501" s="99" t="s">
        <v>1267</v>
      </c>
      <c r="B501" s="100"/>
      <c r="C501" s="100"/>
      <c r="D501" s="104" t="s">
        <v>1268</v>
      </c>
      <c r="E501" s="112">
        <v>140</v>
      </c>
    </row>
    <row r="502" spans="1:5" ht="12.75">
      <c r="A502" s="99" t="s">
        <v>1269</v>
      </c>
      <c r="B502" s="102" t="s">
        <v>117</v>
      </c>
      <c r="C502" s="103" t="s">
        <v>1270</v>
      </c>
      <c r="D502" s="105" t="s">
        <v>1271</v>
      </c>
      <c r="E502" s="112">
        <v>140</v>
      </c>
    </row>
    <row r="503" spans="1:5" ht="12.75">
      <c r="A503" s="99" t="s">
        <v>1272</v>
      </c>
      <c r="B503" s="102" t="s">
        <v>117</v>
      </c>
      <c r="C503" s="103" t="s">
        <v>1273</v>
      </c>
      <c r="D503" s="105" t="s">
        <v>1274</v>
      </c>
      <c r="E503" s="112">
        <v>140</v>
      </c>
    </row>
    <row r="504" spans="1:5" ht="12.75">
      <c r="A504" s="99" t="s">
        <v>1275</v>
      </c>
      <c r="B504" s="102" t="s">
        <v>117</v>
      </c>
      <c r="C504" s="103" t="s">
        <v>1276</v>
      </c>
      <c r="D504" s="105" t="s">
        <v>1277</v>
      </c>
      <c r="E504" s="112">
        <v>140</v>
      </c>
    </row>
    <row r="505" spans="1:5" ht="12.75">
      <c r="A505" s="99" t="s">
        <v>1278</v>
      </c>
      <c r="B505" s="102" t="s">
        <v>117</v>
      </c>
      <c r="C505" s="103" t="s">
        <v>1273</v>
      </c>
      <c r="D505" s="104" t="s">
        <v>1279</v>
      </c>
      <c r="E505" s="112">
        <v>210</v>
      </c>
    </row>
    <row r="506" spans="1:5" ht="12.75">
      <c r="A506" s="99" t="s">
        <v>1280</v>
      </c>
      <c r="B506" s="102" t="s">
        <v>117</v>
      </c>
      <c r="C506" s="99" t="s">
        <v>1281</v>
      </c>
      <c r="D506" s="104" t="s">
        <v>1282</v>
      </c>
      <c r="E506" s="112">
        <v>210</v>
      </c>
    </row>
    <row r="507" spans="1:5" ht="25.5">
      <c r="A507" s="99" t="s">
        <v>1283</v>
      </c>
      <c r="B507" s="102" t="s">
        <v>117</v>
      </c>
      <c r="C507" s="99" t="s">
        <v>1281</v>
      </c>
      <c r="D507" s="104" t="s">
        <v>1284</v>
      </c>
      <c r="E507" s="112">
        <v>140</v>
      </c>
    </row>
    <row r="508" spans="1:5" ht="12.75">
      <c r="A508" s="99" t="s">
        <v>1285</v>
      </c>
      <c r="B508" s="102" t="s">
        <v>117</v>
      </c>
      <c r="C508" s="99" t="s">
        <v>1281</v>
      </c>
      <c r="D508" s="104" t="s">
        <v>1286</v>
      </c>
      <c r="E508" s="112">
        <v>140</v>
      </c>
    </row>
    <row r="509" spans="1:5" ht="12.75">
      <c r="A509" s="99" t="s">
        <v>1287</v>
      </c>
      <c r="B509" s="102" t="s">
        <v>117</v>
      </c>
      <c r="C509" s="99" t="s">
        <v>1281</v>
      </c>
      <c r="D509" s="104" t="s">
        <v>1288</v>
      </c>
      <c r="E509" s="112">
        <v>140</v>
      </c>
    </row>
    <row r="510" spans="1:5" ht="12.75">
      <c r="A510" s="99" t="s">
        <v>1289</v>
      </c>
      <c r="B510" s="102" t="s">
        <v>117</v>
      </c>
      <c r="C510" s="99" t="s">
        <v>1290</v>
      </c>
      <c r="D510" s="104" t="s">
        <v>1291</v>
      </c>
      <c r="E510" s="112">
        <v>350</v>
      </c>
    </row>
    <row r="511" spans="1:5" ht="12.75">
      <c r="A511" s="99" t="s">
        <v>1292</v>
      </c>
      <c r="B511" s="102" t="s">
        <v>117</v>
      </c>
      <c r="C511" s="99" t="s">
        <v>1293</v>
      </c>
      <c r="D511" s="104" t="s">
        <v>1294</v>
      </c>
      <c r="E511" s="112">
        <v>280</v>
      </c>
    </row>
    <row r="512" spans="1:5" ht="12.75">
      <c r="A512" s="99" t="s">
        <v>1295</v>
      </c>
      <c r="B512" s="102" t="s">
        <v>117</v>
      </c>
      <c r="C512" s="99" t="s">
        <v>1296</v>
      </c>
      <c r="D512" s="104" t="s">
        <v>1297</v>
      </c>
      <c r="E512" s="112">
        <v>140</v>
      </c>
    </row>
    <row r="513" spans="1:5" ht="12.75">
      <c r="A513" s="99" t="s">
        <v>1298</v>
      </c>
      <c r="B513" s="102" t="s">
        <v>117</v>
      </c>
      <c r="C513" s="99" t="s">
        <v>1293</v>
      </c>
      <c r="D513" s="104" t="s">
        <v>1299</v>
      </c>
      <c r="E513" s="112">
        <v>140</v>
      </c>
    </row>
    <row r="514" spans="1:5" ht="12.75">
      <c r="A514" s="99" t="s">
        <v>1300</v>
      </c>
      <c r="B514" s="102" t="s">
        <v>117</v>
      </c>
      <c r="C514" s="99" t="s">
        <v>1301</v>
      </c>
      <c r="D514" s="104" t="s">
        <v>1302</v>
      </c>
      <c r="E514" s="112">
        <v>210</v>
      </c>
    </row>
    <row r="515" spans="1:5" ht="12.75">
      <c r="A515" s="99" t="s">
        <v>1303</v>
      </c>
      <c r="B515" s="102" t="s">
        <v>117</v>
      </c>
      <c r="C515" s="99" t="s">
        <v>1304</v>
      </c>
      <c r="D515" s="104" t="s">
        <v>1305</v>
      </c>
      <c r="E515" s="112">
        <v>280</v>
      </c>
    </row>
    <row r="516" spans="1:5" ht="25.5">
      <c r="A516" s="99" t="s">
        <v>1306</v>
      </c>
      <c r="B516" s="102" t="s">
        <v>117</v>
      </c>
      <c r="C516" s="99" t="s">
        <v>1307</v>
      </c>
      <c r="D516" s="104" t="s">
        <v>1308</v>
      </c>
      <c r="E516" s="112">
        <v>420</v>
      </c>
    </row>
    <row r="517" spans="1:5" ht="12.75">
      <c r="A517" s="99" t="s">
        <v>1309</v>
      </c>
      <c r="B517" s="102" t="s">
        <v>117</v>
      </c>
      <c r="C517" s="103" t="s">
        <v>1310</v>
      </c>
      <c r="D517" s="105" t="s">
        <v>1311</v>
      </c>
      <c r="E517" s="112">
        <v>210</v>
      </c>
    </row>
    <row r="518" spans="1:5" ht="12.75">
      <c r="A518" s="99" t="s">
        <v>1312</v>
      </c>
      <c r="B518" s="102" t="s">
        <v>117</v>
      </c>
      <c r="C518" s="99" t="s">
        <v>1313</v>
      </c>
      <c r="D518" s="104" t="s">
        <v>1314</v>
      </c>
      <c r="E518" s="112">
        <v>140</v>
      </c>
    </row>
    <row r="519" spans="1:5" ht="24">
      <c r="A519" s="99" t="s">
        <v>1315</v>
      </c>
      <c r="B519" s="102" t="s">
        <v>117</v>
      </c>
      <c r="C519" s="99" t="s">
        <v>1313</v>
      </c>
      <c r="D519" s="109" t="s">
        <v>1316</v>
      </c>
      <c r="E519" s="112">
        <v>140</v>
      </c>
    </row>
    <row r="520" spans="1:5" ht="12.75">
      <c r="A520" s="99" t="s">
        <v>1317</v>
      </c>
      <c r="B520" s="102" t="s">
        <v>117</v>
      </c>
      <c r="C520" s="99" t="s">
        <v>1313</v>
      </c>
      <c r="D520" s="104" t="s">
        <v>1318</v>
      </c>
      <c r="E520" s="112">
        <v>140</v>
      </c>
    </row>
    <row r="521" spans="1:5" ht="12.75">
      <c r="A521" s="221" t="s">
        <v>1319</v>
      </c>
      <c r="B521" s="225"/>
      <c r="C521" s="222"/>
      <c r="D521" s="276" t="s">
        <v>1320</v>
      </c>
      <c r="E521" s="224"/>
    </row>
    <row r="522" spans="1:5" ht="12.75">
      <c r="A522" s="99" t="s">
        <v>1321</v>
      </c>
      <c r="B522" s="102" t="s">
        <v>117</v>
      </c>
      <c r="C522" s="100" t="s">
        <v>1322</v>
      </c>
      <c r="D522" s="104" t="s">
        <v>1323</v>
      </c>
      <c r="E522" s="112">
        <v>400</v>
      </c>
    </row>
    <row r="523" spans="1:5" ht="12.75">
      <c r="A523" s="99" t="s">
        <v>1324</v>
      </c>
      <c r="B523" s="102" t="s">
        <v>117</v>
      </c>
      <c r="C523" s="100" t="s">
        <v>1322</v>
      </c>
      <c r="D523" s="104" t="s">
        <v>1532</v>
      </c>
      <c r="E523" s="112">
        <v>500</v>
      </c>
    </row>
    <row r="524" spans="1:5" ht="12.75">
      <c r="A524" s="221" t="s">
        <v>1325</v>
      </c>
      <c r="B524" s="222"/>
      <c r="C524" s="222"/>
      <c r="D524" s="223" t="s">
        <v>1326</v>
      </c>
      <c r="E524" s="224"/>
    </row>
    <row r="525" spans="1:5" ht="12.75">
      <c r="A525" s="99" t="s">
        <v>1327</v>
      </c>
      <c r="B525" s="102" t="s">
        <v>117</v>
      </c>
      <c r="C525" s="103" t="s">
        <v>1328</v>
      </c>
      <c r="D525" s="105" t="s">
        <v>1781</v>
      </c>
      <c r="E525" s="112">
        <v>250</v>
      </c>
    </row>
    <row r="526" spans="1:5" ht="12.75">
      <c r="A526" s="99" t="s">
        <v>1782</v>
      </c>
      <c r="B526" s="102" t="s">
        <v>117</v>
      </c>
      <c r="C526" s="103" t="s">
        <v>1328</v>
      </c>
      <c r="D526" s="105" t="s">
        <v>1783</v>
      </c>
      <c r="E526" s="112">
        <v>400</v>
      </c>
    </row>
    <row r="527" spans="1:5" ht="12.75">
      <c r="A527" s="99" t="s">
        <v>1784</v>
      </c>
      <c r="B527" s="102" t="s">
        <v>117</v>
      </c>
      <c r="C527" s="103" t="s">
        <v>1328</v>
      </c>
      <c r="D527" s="105" t="s">
        <v>1785</v>
      </c>
      <c r="E527" s="112">
        <v>490</v>
      </c>
    </row>
    <row r="528" spans="1:5" ht="12.75">
      <c r="A528" s="221" t="s">
        <v>1329</v>
      </c>
      <c r="B528" s="222"/>
      <c r="C528" s="222"/>
      <c r="D528" s="223" t="s">
        <v>1330</v>
      </c>
      <c r="E528" s="224"/>
    </row>
    <row r="529" spans="1:5" ht="25.5">
      <c r="A529" s="99" t="s">
        <v>1331</v>
      </c>
      <c r="B529" s="277" t="s">
        <v>117</v>
      </c>
      <c r="C529" s="278" t="s">
        <v>1533</v>
      </c>
      <c r="D529" s="279" t="s">
        <v>1786</v>
      </c>
      <c r="E529" s="112">
        <v>800</v>
      </c>
    </row>
    <row r="530" spans="1:5" ht="25.5">
      <c r="A530" s="99" t="s">
        <v>1332</v>
      </c>
      <c r="B530" s="280" t="s">
        <v>117</v>
      </c>
      <c r="C530" s="281" t="s">
        <v>1534</v>
      </c>
      <c r="D530" s="279" t="s">
        <v>1787</v>
      </c>
      <c r="E530" s="112">
        <v>900</v>
      </c>
    </row>
    <row r="531" spans="1:5" ht="25.5">
      <c r="A531" s="99" t="s">
        <v>1333</v>
      </c>
      <c r="B531" s="280"/>
      <c r="C531" s="281"/>
      <c r="D531" s="279" t="s">
        <v>1788</v>
      </c>
      <c r="E531" s="112">
        <v>300</v>
      </c>
    </row>
    <row r="532" spans="1:5" ht="25.5">
      <c r="A532" s="99" t="s">
        <v>1334</v>
      </c>
      <c r="B532" s="277" t="s">
        <v>1535</v>
      </c>
      <c r="C532" s="278" t="s">
        <v>1536</v>
      </c>
      <c r="D532" s="104" t="s">
        <v>1537</v>
      </c>
      <c r="E532" s="112">
        <v>200</v>
      </c>
    </row>
    <row r="533" spans="1:5" ht="25.5">
      <c r="A533" s="99" t="s">
        <v>1336</v>
      </c>
      <c r="B533" s="100"/>
      <c r="C533" s="100"/>
      <c r="D533" s="104" t="s">
        <v>1335</v>
      </c>
      <c r="E533" s="112">
        <v>250</v>
      </c>
    </row>
    <row r="534" spans="1:5" ht="25.5">
      <c r="A534" s="99" t="s">
        <v>1337</v>
      </c>
      <c r="B534" s="277" t="s">
        <v>1535</v>
      </c>
      <c r="C534" s="278" t="s">
        <v>1536</v>
      </c>
      <c r="D534" s="104" t="s">
        <v>1538</v>
      </c>
      <c r="E534" s="112">
        <v>250</v>
      </c>
    </row>
    <row r="535" spans="1:5" ht="12.75">
      <c r="A535" s="99" t="s">
        <v>1789</v>
      </c>
      <c r="B535" s="277" t="s">
        <v>1535</v>
      </c>
      <c r="C535" s="278" t="s">
        <v>1536</v>
      </c>
      <c r="D535" s="105" t="s">
        <v>1539</v>
      </c>
      <c r="E535" s="112">
        <v>230</v>
      </c>
    </row>
    <row r="536" spans="1:5" ht="12.75">
      <c r="A536" s="99" t="s">
        <v>1338</v>
      </c>
      <c r="B536" s="100"/>
      <c r="C536" s="100"/>
      <c r="D536" s="101" t="s">
        <v>1339</v>
      </c>
      <c r="E536" s="112"/>
    </row>
    <row r="537" spans="1:5" ht="12.75">
      <c r="A537" s="99" t="s">
        <v>1340</v>
      </c>
      <c r="B537" s="102" t="s">
        <v>117</v>
      </c>
      <c r="C537" s="103" t="s">
        <v>1342</v>
      </c>
      <c r="D537" s="105" t="s">
        <v>1343</v>
      </c>
      <c r="E537" s="112">
        <v>110</v>
      </c>
    </row>
    <row r="538" spans="1:5" ht="12.75">
      <c r="A538" s="99" t="s">
        <v>1341</v>
      </c>
      <c r="B538" s="102"/>
      <c r="C538" s="99"/>
      <c r="D538" s="104" t="s">
        <v>1345</v>
      </c>
      <c r="E538" s="112">
        <v>160</v>
      </c>
    </row>
    <row r="539" spans="1:5" ht="12.75">
      <c r="A539" s="99" t="s">
        <v>1344</v>
      </c>
      <c r="B539" s="102"/>
      <c r="C539" s="99"/>
      <c r="D539" s="104" t="s">
        <v>1347</v>
      </c>
      <c r="E539" s="112">
        <v>600</v>
      </c>
    </row>
    <row r="540" spans="1:5" ht="12.75">
      <c r="A540" s="99" t="s">
        <v>1346</v>
      </c>
      <c r="B540" s="102" t="s">
        <v>117</v>
      </c>
      <c r="C540" s="103" t="s">
        <v>1349</v>
      </c>
      <c r="D540" s="105" t="s">
        <v>1350</v>
      </c>
      <c r="E540" s="112">
        <v>100</v>
      </c>
    </row>
    <row r="541" spans="1:5" ht="12.75">
      <c r="A541" s="99" t="s">
        <v>1348</v>
      </c>
      <c r="B541" s="277" t="s">
        <v>117</v>
      </c>
      <c r="C541" s="277" t="s">
        <v>1540</v>
      </c>
      <c r="D541" s="279" t="s">
        <v>1541</v>
      </c>
      <c r="E541" s="112">
        <v>500</v>
      </c>
    </row>
    <row r="542" spans="1:5" ht="12.75">
      <c r="A542" s="99" t="s">
        <v>1351</v>
      </c>
      <c r="B542" s="100"/>
      <c r="C542" s="100"/>
      <c r="D542" s="101" t="s">
        <v>1352</v>
      </c>
      <c r="E542" s="112"/>
    </row>
    <row r="543" spans="1:5" ht="12.75">
      <c r="A543" s="99" t="s">
        <v>1353</v>
      </c>
      <c r="B543" s="100"/>
      <c r="C543" s="100"/>
      <c r="D543" s="104" t="s">
        <v>1354</v>
      </c>
      <c r="E543" s="112">
        <v>50</v>
      </c>
    </row>
    <row r="544" spans="1:5" ht="12.75">
      <c r="A544" s="99" t="s">
        <v>1355</v>
      </c>
      <c r="B544" s="100"/>
      <c r="C544" s="100"/>
      <c r="D544" s="104" t="s">
        <v>1356</v>
      </c>
      <c r="E544" s="112">
        <v>60</v>
      </c>
    </row>
    <row r="545" spans="1:5" ht="12.75">
      <c r="A545" s="99" t="s">
        <v>1357</v>
      </c>
      <c r="B545" s="100"/>
      <c r="C545" s="100"/>
      <c r="D545" s="104" t="s">
        <v>1358</v>
      </c>
      <c r="E545" s="112">
        <v>70</v>
      </c>
    </row>
    <row r="546" spans="1:5" ht="25.5">
      <c r="A546" s="99" t="s">
        <v>1359</v>
      </c>
      <c r="B546" s="102" t="s">
        <v>1448</v>
      </c>
      <c r="C546" s="103" t="s">
        <v>1139</v>
      </c>
      <c r="D546" s="104" t="s">
        <v>1360</v>
      </c>
      <c r="E546" s="112">
        <v>120</v>
      </c>
    </row>
    <row r="547" spans="1:5" ht="25.5">
      <c r="A547" s="99" t="s">
        <v>1790</v>
      </c>
      <c r="B547" s="102" t="s">
        <v>117</v>
      </c>
      <c r="C547" s="103" t="s">
        <v>1139</v>
      </c>
      <c r="D547" s="104" t="s">
        <v>1362</v>
      </c>
      <c r="E547" s="112">
        <v>750</v>
      </c>
    </row>
    <row r="548" spans="1:5" ht="38.25">
      <c r="A548" s="108" t="s">
        <v>1361</v>
      </c>
      <c r="B548" s="102" t="s">
        <v>117</v>
      </c>
      <c r="C548" s="103" t="s">
        <v>1139</v>
      </c>
      <c r="D548" s="104" t="s">
        <v>1363</v>
      </c>
      <c r="E548" s="112">
        <v>550</v>
      </c>
    </row>
    <row r="549" spans="1:5" ht="25.5">
      <c r="A549" s="99" t="s">
        <v>1364</v>
      </c>
      <c r="B549" s="102" t="s">
        <v>117</v>
      </c>
      <c r="C549" s="103" t="s">
        <v>1139</v>
      </c>
      <c r="D549" s="104" t="s">
        <v>1791</v>
      </c>
      <c r="E549" s="112">
        <v>300</v>
      </c>
    </row>
    <row r="550" spans="1:5" ht="12.75">
      <c r="A550" s="99" t="s">
        <v>1365</v>
      </c>
      <c r="B550" s="100"/>
      <c r="C550" s="100"/>
      <c r="D550" s="101" t="s">
        <v>1366</v>
      </c>
      <c r="E550" s="112"/>
    </row>
    <row r="551" spans="1:5" ht="25.5">
      <c r="A551" s="99" t="s">
        <v>1792</v>
      </c>
      <c r="B551" s="100"/>
      <c r="C551" s="100"/>
      <c r="D551" s="104" t="s">
        <v>1368</v>
      </c>
      <c r="E551" s="112">
        <v>110</v>
      </c>
    </row>
    <row r="552" spans="1:5" ht="12.75">
      <c r="A552" s="99" t="s">
        <v>1367</v>
      </c>
      <c r="B552" s="100"/>
      <c r="C552" s="100"/>
      <c r="D552" s="104" t="s">
        <v>1370</v>
      </c>
      <c r="E552" s="112">
        <v>70</v>
      </c>
    </row>
    <row r="553" spans="1:5" ht="12.75">
      <c r="A553" s="99" t="s">
        <v>1369</v>
      </c>
      <c r="B553" s="100"/>
      <c r="C553" s="100"/>
      <c r="D553" s="104" t="s">
        <v>1372</v>
      </c>
      <c r="E553" s="112">
        <v>100</v>
      </c>
    </row>
    <row r="554" spans="1:5" ht="25.5">
      <c r="A554" s="99" t="s">
        <v>1793</v>
      </c>
      <c r="B554" s="100"/>
      <c r="C554" s="100"/>
      <c r="D554" s="104" t="s">
        <v>1374</v>
      </c>
      <c r="E554" s="112">
        <v>100</v>
      </c>
    </row>
    <row r="555" spans="1:5" ht="25.5">
      <c r="A555" s="99" t="s">
        <v>1794</v>
      </c>
      <c r="B555" s="99"/>
      <c r="C555" s="99"/>
      <c r="D555" s="104" t="s">
        <v>1376</v>
      </c>
      <c r="E555" s="112">
        <v>100</v>
      </c>
    </row>
    <row r="556" spans="1:5" ht="12.75">
      <c r="A556" s="99" t="s">
        <v>1371</v>
      </c>
      <c r="B556" s="99"/>
      <c r="C556" s="99"/>
      <c r="D556" s="113" t="s">
        <v>1378</v>
      </c>
      <c r="E556" s="112">
        <v>75</v>
      </c>
    </row>
    <row r="557" spans="1:5" ht="12.75">
      <c r="A557" s="99" t="s">
        <v>1373</v>
      </c>
      <c r="B557" s="102" t="s">
        <v>1380</v>
      </c>
      <c r="C557" s="99" t="s">
        <v>1381</v>
      </c>
      <c r="D557" s="113" t="s">
        <v>1382</v>
      </c>
      <c r="E557" s="112">
        <v>90</v>
      </c>
    </row>
    <row r="558" spans="1:5" ht="12.75">
      <c r="A558" s="121" t="s">
        <v>1375</v>
      </c>
      <c r="B558" s="117" t="s">
        <v>1380</v>
      </c>
      <c r="C558" s="117" t="s">
        <v>1384</v>
      </c>
      <c r="D558" s="105" t="s">
        <v>1385</v>
      </c>
      <c r="E558" s="112">
        <v>70</v>
      </c>
    </row>
    <row r="559" spans="1:5" ht="25.5">
      <c r="A559" s="121" t="s">
        <v>1795</v>
      </c>
      <c r="B559" s="117"/>
      <c r="C559" s="117"/>
      <c r="D559" s="104" t="s">
        <v>1427</v>
      </c>
      <c r="E559" s="112">
        <v>1200</v>
      </c>
    </row>
    <row r="560" spans="1:5" ht="25.5">
      <c r="A560" s="121" t="s">
        <v>1377</v>
      </c>
      <c r="B560" s="117"/>
      <c r="C560" s="117"/>
      <c r="D560" s="104" t="s">
        <v>1428</v>
      </c>
      <c r="E560" s="112">
        <v>2000</v>
      </c>
    </row>
    <row r="561" spans="1:5" ht="25.5">
      <c r="A561" s="121" t="s">
        <v>1379</v>
      </c>
      <c r="B561" s="117"/>
      <c r="C561" s="117"/>
      <c r="D561" s="104" t="s">
        <v>1429</v>
      </c>
      <c r="E561" s="112">
        <v>3000</v>
      </c>
    </row>
    <row r="562" spans="1:5" ht="25.5">
      <c r="A562" s="121" t="s">
        <v>1383</v>
      </c>
      <c r="B562" s="117"/>
      <c r="C562" s="117"/>
      <c r="D562" s="104" t="s">
        <v>1430</v>
      </c>
      <c r="E562" s="112">
        <v>4000</v>
      </c>
    </row>
    <row r="563" spans="1:5" ht="25.5">
      <c r="A563" s="121" t="s">
        <v>1796</v>
      </c>
      <c r="B563" s="117"/>
      <c r="C563" s="117"/>
      <c r="D563" s="104" t="s">
        <v>1431</v>
      </c>
      <c r="E563" s="112">
        <v>5000</v>
      </c>
    </row>
    <row r="564" spans="1:5" ht="12.75">
      <c r="A564" s="121" t="s">
        <v>1386</v>
      </c>
      <c r="B564" s="248" t="s">
        <v>1542</v>
      </c>
      <c r="C564" s="282" t="s">
        <v>1543</v>
      </c>
      <c r="D564" s="115" t="s">
        <v>1544</v>
      </c>
      <c r="E564" s="112">
        <v>10</v>
      </c>
    </row>
    <row r="565" spans="1:5" ht="12.75">
      <c r="A565" s="99" t="s">
        <v>1387</v>
      </c>
      <c r="B565" s="100"/>
      <c r="C565" s="100"/>
      <c r="D565" s="101" t="s">
        <v>1388</v>
      </c>
      <c r="E565" s="112"/>
    </row>
    <row r="566" spans="1:5" ht="12.75">
      <c r="A566" s="108" t="s">
        <v>1389</v>
      </c>
      <c r="B566" s="122"/>
      <c r="C566" s="122"/>
      <c r="D566" s="104" t="s">
        <v>1390</v>
      </c>
      <c r="E566" s="112">
        <v>90</v>
      </c>
    </row>
    <row r="567" spans="1:5" ht="25.5">
      <c r="A567" s="99" t="s">
        <v>1391</v>
      </c>
      <c r="B567" s="102"/>
      <c r="C567" s="102"/>
      <c r="D567" s="101" t="s">
        <v>1392</v>
      </c>
      <c r="E567" s="112"/>
    </row>
    <row r="568" spans="1:5" ht="25.5">
      <c r="A568" s="99" t="s">
        <v>1393</v>
      </c>
      <c r="B568" s="102" t="s">
        <v>117</v>
      </c>
      <c r="C568" s="117" t="s">
        <v>1394</v>
      </c>
      <c r="D568" s="105" t="s">
        <v>1395</v>
      </c>
      <c r="E568" s="112">
        <v>100</v>
      </c>
    </row>
    <row r="569" spans="1:5" ht="12.75">
      <c r="A569" s="99"/>
      <c r="B569" s="102" t="s">
        <v>117</v>
      </c>
      <c r="C569" s="115" t="s">
        <v>142</v>
      </c>
      <c r="D569" s="115" t="s">
        <v>143</v>
      </c>
      <c r="E569" s="112">
        <v>90</v>
      </c>
    </row>
    <row r="570" spans="1:5" ht="12.75">
      <c r="A570" s="99"/>
      <c r="B570" s="102" t="s">
        <v>117</v>
      </c>
      <c r="C570" s="115" t="s">
        <v>1697</v>
      </c>
      <c r="D570" s="104" t="s">
        <v>1698</v>
      </c>
      <c r="E570" s="247">
        <v>100</v>
      </c>
    </row>
    <row r="571" spans="1:5" ht="25.5">
      <c r="A571" s="99" t="s">
        <v>1396</v>
      </c>
      <c r="B571" s="102" t="s">
        <v>117</v>
      </c>
      <c r="C571" s="117" t="s">
        <v>107</v>
      </c>
      <c r="D571" s="105" t="s">
        <v>108</v>
      </c>
      <c r="E571" s="112">
        <v>70</v>
      </c>
    </row>
    <row r="572" spans="1:5" ht="12.75">
      <c r="A572" s="99" t="s">
        <v>1397</v>
      </c>
      <c r="B572" s="102" t="s">
        <v>117</v>
      </c>
      <c r="C572" s="117" t="s">
        <v>338</v>
      </c>
      <c r="D572" s="105" t="s">
        <v>339</v>
      </c>
      <c r="E572" s="112">
        <v>80</v>
      </c>
    </row>
    <row r="573" spans="1:5" ht="12.75">
      <c r="A573" s="99"/>
      <c r="B573" s="102"/>
      <c r="C573" s="102"/>
      <c r="D573" s="104" t="s">
        <v>1398</v>
      </c>
      <c r="E573" s="112">
        <f>SUM(E568:E572)</f>
        <v>440</v>
      </c>
    </row>
    <row r="574" spans="1:5" ht="38.25">
      <c r="A574" s="99" t="s">
        <v>1399</v>
      </c>
      <c r="B574" s="102" t="s">
        <v>117</v>
      </c>
      <c r="C574" s="117" t="s">
        <v>1400</v>
      </c>
      <c r="D574" s="105" t="s">
        <v>575</v>
      </c>
      <c r="E574" s="112">
        <v>200</v>
      </c>
    </row>
    <row r="575" spans="1:5" ht="12.75">
      <c r="A575" s="99" t="s">
        <v>1433</v>
      </c>
      <c r="B575" s="102"/>
      <c r="C575" s="100"/>
      <c r="D575" s="123" t="s">
        <v>1434</v>
      </c>
      <c r="E575" s="112"/>
    </row>
    <row r="576" spans="1:5" ht="12.75">
      <c r="A576" s="116" t="s">
        <v>1435</v>
      </c>
      <c r="B576" s="102" t="s">
        <v>1448</v>
      </c>
      <c r="C576" s="103" t="s">
        <v>509</v>
      </c>
      <c r="D576" s="104" t="s">
        <v>1436</v>
      </c>
      <c r="E576" s="112">
        <v>1200</v>
      </c>
    </row>
    <row r="577" spans="1:5" ht="12.75">
      <c r="A577" s="116" t="s">
        <v>1437</v>
      </c>
      <c r="B577" s="102" t="s">
        <v>1448</v>
      </c>
      <c r="C577" s="103" t="s">
        <v>509</v>
      </c>
      <c r="D577" s="104" t="s">
        <v>1438</v>
      </c>
      <c r="E577" s="112">
        <v>1000</v>
      </c>
    </row>
    <row r="579" ht="14.25">
      <c r="D579" s="283" t="s">
        <v>1797</v>
      </c>
    </row>
  </sheetData>
  <sheetProtection/>
  <mergeCells count="3">
    <mergeCell ref="B10:C10"/>
    <mergeCell ref="B80:D80"/>
    <mergeCell ref="B86:D86"/>
  </mergeCells>
  <printOptions/>
  <pageMargins left="0.55" right="0.25" top="0.54" bottom="0.47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6"/>
  <sheetViews>
    <sheetView zoomScalePageLayoutView="0" workbookViewId="0" topLeftCell="A7">
      <selection activeCell="N7" sqref="N7"/>
    </sheetView>
  </sheetViews>
  <sheetFormatPr defaultColWidth="9.00390625" defaultRowHeight="12.75"/>
  <cols>
    <col min="1" max="1" width="5.75390625" style="7" customWidth="1"/>
    <col min="2" max="2" width="5.00390625" style="7" customWidth="1"/>
    <col min="3" max="3" width="5.375" style="7" customWidth="1"/>
    <col min="4" max="4" width="56.375" style="7" customWidth="1"/>
    <col min="5" max="5" width="12.75390625" style="8" customWidth="1"/>
  </cols>
  <sheetData>
    <row r="1" spans="1:5" ht="12.75">
      <c r="A1" s="352" t="s">
        <v>601</v>
      </c>
      <c r="B1" s="353"/>
      <c r="C1" s="354"/>
      <c r="D1" s="361" t="s">
        <v>602</v>
      </c>
      <c r="E1" s="38" t="s">
        <v>603</v>
      </c>
    </row>
    <row r="2" spans="1:5" ht="12.75" customHeight="1">
      <c r="A2" s="355"/>
      <c r="B2" s="356"/>
      <c r="C2" s="357"/>
      <c r="D2" s="362"/>
      <c r="E2" s="39" t="s">
        <v>604</v>
      </c>
    </row>
    <row r="3" spans="1:5" ht="13.5" thickBot="1">
      <c r="A3" s="358"/>
      <c r="B3" s="359"/>
      <c r="C3" s="360"/>
      <c r="D3" s="363"/>
      <c r="E3" s="39"/>
    </row>
    <row r="4" spans="1:5" ht="13.5" thickBot="1">
      <c r="A4" s="40">
        <v>1</v>
      </c>
      <c r="B4" s="41"/>
      <c r="C4" s="41"/>
      <c r="D4" s="42" t="s">
        <v>605</v>
      </c>
      <c r="E4" s="43"/>
    </row>
    <row r="5" spans="1:5" ht="12.75">
      <c r="A5" s="364">
        <v>1</v>
      </c>
      <c r="B5" s="364">
        <v>1</v>
      </c>
      <c r="C5" s="364"/>
      <c r="D5" s="45" t="s">
        <v>606</v>
      </c>
      <c r="E5" s="366">
        <v>90</v>
      </c>
    </row>
    <row r="6" spans="1:5" ht="13.5" thickBot="1">
      <c r="A6" s="365"/>
      <c r="B6" s="365"/>
      <c r="C6" s="365"/>
      <c r="D6" s="47" t="s">
        <v>607</v>
      </c>
      <c r="E6" s="367"/>
    </row>
    <row r="7" spans="1:5" ht="12.75">
      <c r="A7" s="368">
        <v>1</v>
      </c>
      <c r="B7" s="368">
        <v>2</v>
      </c>
      <c r="C7" s="368"/>
      <c r="D7" s="45" t="s">
        <v>608</v>
      </c>
      <c r="E7" s="370">
        <v>270</v>
      </c>
    </row>
    <row r="8" spans="1:5" ht="12.75">
      <c r="A8" s="369"/>
      <c r="B8" s="369"/>
      <c r="C8" s="369"/>
      <c r="D8" s="45" t="s">
        <v>609</v>
      </c>
      <c r="E8" s="371"/>
    </row>
    <row r="9" spans="1:5" ht="12.75">
      <c r="A9" s="369"/>
      <c r="B9" s="369"/>
      <c r="C9" s="369"/>
      <c r="D9" s="45" t="s">
        <v>610</v>
      </c>
      <c r="E9" s="371"/>
    </row>
    <row r="10" spans="1:5" ht="12.75">
      <c r="A10" s="369"/>
      <c r="B10" s="369"/>
      <c r="C10" s="369"/>
      <c r="D10" s="45" t="s">
        <v>611</v>
      </c>
      <c r="E10" s="371"/>
    </row>
    <row r="11" spans="1:5" ht="12.75">
      <c r="A11" s="369"/>
      <c r="B11" s="369"/>
      <c r="C11" s="369"/>
      <c r="D11" s="45" t="s">
        <v>612</v>
      </c>
      <c r="E11" s="371"/>
    </row>
    <row r="12" spans="1:5" ht="13.5" thickBot="1">
      <c r="A12" s="365"/>
      <c r="B12" s="365"/>
      <c r="C12" s="365"/>
      <c r="D12" s="47" t="s">
        <v>613</v>
      </c>
      <c r="E12" s="367"/>
    </row>
    <row r="13" spans="1:5" ht="12.75">
      <c r="A13" s="368">
        <v>1</v>
      </c>
      <c r="B13" s="368">
        <v>3</v>
      </c>
      <c r="C13" s="368"/>
      <c r="D13" s="45" t="s">
        <v>614</v>
      </c>
      <c r="E13" s="370">
        <v>540</v>
      </c>
    </row>
    <row r="14" spans="1:5" ht="12.75">
      <c r="A14" s="369"/>
      <c r="B14" s="369"/>
      <c r="C14" s="369"/>
      <c r="D14" s="45" t="s">
        <v>615</v>
      </c>
      <c r="E14" s="371"/>
    </row>
    <row r="15" spans="1:5" ht="12.75">
      <c r="A15" s="369"/>
      <c r="B15" s="369"/>
      <c r="C15" s="369"/>
      <c r="D15" s="45" t="s">
        <v>616</v>
      </c>
      <c r="E15" s="371"/>
    </row>
    <row r="16" spans="1:5" ht="12.75">
      <c r="A16" s="369"/>
      <c r="B16" s="369"/>
      <c r="C16" s="369"/>
      <c r="D16" s="45" t="s">
        <v>617</v>
      </c>
      <c r="E16" s="371"/>
    </row>
    <row r="17" spans="1:5" ht="12.75">
      <c r="A17" s="369"/>
      <c r="B17" s="369"/>
      <c r="C17" s="369"/>
      <c r="D17" s="45" t="s">
        <v>618</v>
      </c>
      <c r="E17" s="371"/>
    </row>
    <row r="18" spans="1:5" ht="12.75">
      <c r="A18" s="369"/>
      <c r="B18" s="369"/>
      <c r="C18" s="369"/>
      <c r="D18" s="45" t="s">
        <v>619</v>
      </c>
      <c r="E18" s="371"/>
    </row>
    <row r="19" spans="1:5" ht="12.75">
      <c r="A19" s="369"/>
      <c r="B19" s="369"/>
      <c r="C19" s="369"/>
      <c r="D19" s="45" t="s">
        <v>620</v>
      </c>
      <c r="E19" s="371"/>
    </row>
    <row r="20" spans="1:5" ht="13.5" thickBot="1">
      <c r="A20" s="365"/>
      <c r="B20" s="365"/>
      <c r="C20" s="365"/>
      <c r="D20" s="47" t="s">
        <v>621</v>
      </c>
      <c r="E20" s="367"/>
    </row>
    <row r="21" spans="1:5" ht="12.75">
      <c r="A21" s="368">
        <v>1</v>
      </c>
      <c r="B21" s="368">
        <v>4</v>
      </c>
      <c r="C21" s="368"/>
      <c r="D21" s="45" t="s">
        <v>622</v>
      </c>
      <c r="E21" s="370">
        <v>180</v>
      </c>
    </row>
    <row r="22" spans="1:5" ht="12.75">
      <c r="A22" s="369"/>
      <c r="B22" s="369"/>
      <c r="C22" s="369"/>
      <c r="D22" s="45" t="s">
        <v>623</v>
      </c>
      <c r="E22" s="371"/>
    </row>
    <row r="23" spans="1:5" ht="13.5" thickBot="1">
      <c r="A23" s="365"/>
      <c r="B23" s="365"/>
      <c r="C23" s="365"/>
      <c r="D23" s="47" t="s">
        <v>624</v>
      </c>
      <c r="E23" s="367"/>
    </row>
    <row r="24" spans="1:5" ht="12.75">
      <c r="A24" s="368">
        <v>1</v>
      </c>
      <c r="B24" s="368">
        <v>5</v>
      </c>
      <c r="C24" s="368"/>
      <c r="D24" s="45" t="s">
        <v>625</v>
      </c>
      <c r="E24" s="370">
        <v>180</v>
      </c>
    </row>
    <row r="25" spans="1:5" ht="13.5" thickBot="1">
      <c r="A25" s="365"/>
      <c r="B25" s="365"/>
      <c r="C25" s="365"/>
      <c r="D25" s="47" t="s">
        <v>626</v>
      </c>
      <c r="E25" s="367"/>
    </row>
    <row r="26" spans="1:5" ht="12.75">
      <c r="A26" s="368">
        <v>1</v>
      </c>
      <c r="B26" s="368">
        <v>6</v>
      </c>
      <c r="C26" s="368"/>
      <c r="D26" s="45" t="s">
        <v>627</v>
      </c>
      <c r="E26" s="370">
        <v>180</v>
      </c>
    </row>
    <row r="27" spans="1:5" ht="12.75">
      <c r="A27" s="369"/>
      <c r="B27" s="369"/>
      <c r="C27" s="369"/>
      <c r="D27" s="45" t="s">
        <v>628</v>
      </c>
      <c r="E27" s="371"/>
    </row>
    <row r="28" spans="1:5" ht="13.5" thickBot="1">
      <c r="A28" s="365"/>
      <c r="B28" s="365"/>
      <c r="C28" s="365"/>
      <c r="D28" s="47" t="s">
        <v>629</v>
      </c>
      <c r="E28" s="367"/>
    </row>
    <row r="29" spans="1:5" ht="13.5" thickBot="1">
      <c r="A29" s="48">
        <v>1</v>
      </c>
      <c r="B29" s="47">
        <v>8</v>
      </c>
      <c r="C29" s="47"/>
      <c r="D29" s="47" t="s">
        <v>630</v>
      </c>
      <c r="E29" s="49">
        <v>90</v>
      </c>
    </row>
    <row r="30" spans="1:5" ht="12.75">
      <c r="A30" s="364">
        <v>1</v>
      </c>
      <c r="B30" s="364">
        <v>9</v>
      </c>
      <c r="C30" s="364"/>
      <c r="D30" s="45" t="s">
        <v>631</v>
      </c>
      <c r="E30" s="366">
        <v>90</v>
      </c>
    </row>
    <row r="31" spans="1:5" ht="13.5" thickBot="1">
      <c r="A31" s="365"/>
      <c r="B31" s="365"/>
      <c r="C31" s="365"/>
      <c r="D31" s="47" t="s">
        <v>632</v>
      </c>
      <c r="E31" s="367"/>
    </row>
    <row r="32" spans="1:5" ht="13.5" thickBot="1">
      <c r="A32" s="48">
        <v>1</v>
      </c>
      <c r="B32" s="47">
        <v>10</v>
      </c>
      <c r="C32" s="47"/>
      <c r="D32" s="47" t="s">
        <v>633</v>
      </c>
      <c r="E32" s="49">
        <v>90</v>
      </c>
    </row>
    <row r="33" spans="1:5" ht="12.75">
      <c r="A33" s="364">
        <v>1</v>
      </c>
      <c r="B33" s="364">
        <v>11</v>
      </c>
      <c r="C33" s="364"/>
      <c r="D33" s="45" t="s">
        <v>634</v>
      </c>
      <c r="E33" s="366"/>
    </row>
    <row r="34" spans="1:5" ht="13.5" thickBot="1">
      <c r="A34" s="365"/>
      <c r="B34" s="365"/>
      <c r="C34" s="365"/>
      <c r="D34" s="47" t="s">
        <v>635</v>
      </c>
      <c r="E34" s="367"/>
    </row>
    <row r="35" spans="1:5" ht="13.5" thickBot="1">
      <c r="A35" s="48">
        <v>1</v>
      </c>
      <c r="B35" s="47">
        <v>11</v>
      </c>
      <c r="C35" s="47">
        <v>1</v>
      </c>
      <c r="D35" s="47" t="s">
        <v>636</v>
      </c>
      <c r="E35" s="49">
        <v>45</v>
      </c>
    </row>
    <row r="36" spans="1:5" ht="12.75">
      <c r="A36" s="364">
        <v>1</v>
      </c>
      <c r="B36" s="364">
        <v>11</v>
      </c>
      <c r="C36" s="364">
        <v>2</v>
      </c>
      <c r="D36" s="45" t="s">
        <v>637</v>
      </c>
      <c r="E36" s="366">
        <v>90</v>
      </c>
    </row>
    <row r="37" spans="1:5" ht="12.75">
      <c r="A37" s="369"/>
      <c r="B37" s="369"/>
      <c r="C37" s="369"/>
      <c r="D37" s="45" t="s">
        <v>638</v>
      </c>
      <c r="E37" s="371"/>
    </row>
    <row r="38" spans="1:5" ht="12.75">
      <c r="A38" s="369"/>
      <c r="B38" s="369"/>
      <c r="C38" s="369"/>
      <c r="D38" s="45" t="s">
        <v>639</v>
      </c>
      <c r="E38" s="371"/>
    </row>
    <row r="39" spans="1:5" ht="13.5" thickBot="1">
      <c r="A39" s="365"/>
      <c r="B39" s="365"/>
      <c r="C39" s="365"/>
      <c r="D39" s="47" t="s">
        <v>640</v>
      </c>
      <c r="E39" s="367"/>
    </row>
    <row r="40" spans="1:5" ht="13.5" thickBot="1">
      <c r="A40" s="48">
        <v>1</v>
      </c>
      <c r="B40" s="47">
        <v>11</v>
      </c>
      <c r="C40" s="47">
        <v>3</v>
      </c>
      <c r="D40" s="47" t="s">
        <v>641</v>
      </c>
      <c r="E40" s="49">
        <v>270</v>
      </c>
    </row>
    <row r="41" spans="1:5" ht="13.5" thickBot="1">
      <c r="A41" s="48">
        <v>1</v>
      </c>
      <c r="B41" s="47">
        <v>12</v>
      </c>
      <c r="C41" s="47"/>
      <c r="D41" s="47" t="s">
        <v>642</v>
      </c>
      <c r="E41" s="49">
        <v>180</v>
      </c>
    </row>
    <row r="42" spans="1:5" ht="12.75">
      <c r="A42" s="364">
        <v>1</v>
      </c>
      <c r="B42" s="364">
        <v>15</v>
      </c>
      <c r="C42" s="364"/>
      <c r="D42" s="45" t="s">
        <v>643</v>
      </c>
      <c r="E42" s="366">
        <v>90</v>
      </c>
    </row>
    <row r="43" spans="1:5" ht="13.5" thickBot="1">
      <c r="A43" s="365"/>
      <c r="B43" s="365"/>
      <c r="C43" s="365"/>
      <c r="D43" s="47" t="s">
        <v>644</v>
      </c>
      <c r="E43" s="367"/>
    </row>
    <row r="44" spans="1:5" ht="12.75">
      <c r="A44" s="368">
        <v>1</v>
      </c>
      <c r="B44" s="368">
        <v>16</v>
      </c>
      <c r="C44" s="368"/>
      <c r="D44" s="45" t="s">
        <v>645</v>
      </c>
      <c r="E44" s="370">
        <v>90</v>
      </c>
    </row>
    <row r="45" spans="1:5" ht="12.75">
      <c r="A45" s="369"/>
      <c r="B45" s="369"/>
      <c r="C45" s="369"/>
      <c r="D45" s="45" t="s">
        <v>646</v>
      </c>
      <c r="E45" s="371"/>
    </row>
    <row r="46" spans="1:5" ht="13.5" thickBot="1">
      <c r="A46" s="365"/>
      <c r="B46" s="365"/>
      <c r="C46" s="365"/>
      <c r="D46" s="47" t="s">
        <v>647</v>
      </c>
      <c r="E46" s="367"/>
    </row>
    <row r="47" spans="1:5" ht="12.75">
      <c r="A47" s="368">
        <v>1</v>
      </c>
      <c r="B47" s="368">
        <v>17</v>
      </c>
      <c r="C47" s="368"/>
      <c r="D47" s="45" t="s">
        <v>648</v>
      </c>
      <c r="E47" s="370">
        <v>90</v>
      </c>
    </row>
    <row r="48" spans="1:5" ht="12.75">
      <c r="A48" s="369"/>
      <c r="B48" s="369"/>
      <c r="C48" s="369"/>
      <c r="D48" s="45" t="s">
        <v>649</v>
      </c>
      <c r="E48" s="371"/>
    </row>
    <row r="49" spans="1:5" ht="13.5" thickBot="1">
      <c r="A49" s="365"/>
      <c r="B49" s="365"/>
      <c r="C49" s="365"/>
      <c r="D49" s="47" t="s">
        <v>650</v>
      </c>
      <c r="E49" s="367"/>
    </row>
    <row r="50" spans="1:5" ht="13.5" thickBot="1">
      <c r="A50" s="48">
        <v>1</v>
      </c>
      <c r="B50" s="47">
        <v>18</v>
      </c>
      <c r="C50" s="47"/>
      <c r="D50" s="47" t="s">
        <v>651</v>
      </c>
      <c r="E50" s="49">
        <v>180</v>
      </c>
    </row>
    <row r="51" spans="1:5" ht="12.75">
      <c r="A51" s="364">
        <v>1</v>
      </c>
      <c r="B51" s="364">
        <v>19</v>
      </c>
      <c r="C51" s="364"/>
      <c r="D51" s="45" t="s">
        <v>652</v>
      </c>
      <c r="E51" s="366">
        <v>180</v>
      </c>
    </row>
    <row r="52" spans="1:5" ht="13.5" thickBot="1">
      <c r="A52" s="365"/>
      <c r="B52" s="365"/>
      <c r="C52" s="365"/>
      <c r="D52" s="47" t="s">
        <v>653</v>
      </c>
      <c r="E52" s="367"/>
    </row>
    <row r="53" spans="1:5" ht="13.5" thickBot="1">
      <c r="A53" s="48">
        <v>1</v>
      </c>
      <c r="B53" s="47">
        <v>20</v>
      </c>
      <c r="C53" s="47"/>
      <c r="D53" s="47" t="s">
        <v>654</v>
      </c>
      <c r="E53" s="49">
        <v>90</v>
      </c>
    </row>
    <row r="54" spans="1:5" ht="12.75">
      <c r="A54" s="364">
        <v>1</v>
      </c>
      <c r="B54" s="364">
        <v>21</v>
      </c>
      <c r="C54" s="364"/>
      <c r="D54" s="45" t="s">
        <v>655</v>
      </c>
      <c r="E54" s="366">
        <v>90</v>
      </c>
    </row>
    <row r="55" spans="1:5" ht="13.5" thickBot="1">
      <c r="A55" s="365"/>
      <c r="B55" s="365"/>
      <c r="C55" s="365"/>
      <c r="D55" s="47" t="s">
        <v>656</v>
      </c>
      <c r="E55" s="367"/>
    </row>
    <row r="56" spans="1:5" ht="13.5" thickBot="1">
      <c r="A56" s="48">
        <v>1</v>
      </c>
      <c r="B56" s="47">
        <v>22</v>
      </c>
      <c r="C56" s="47"/>
      <c r="D56" s="47" t="s">
        <v>657</v>
      </c>
      <c r="E56" s="49">
        <v>90</v>
      </c>
    </row>
    <row r="57" spans="1:5" ht="12.75">
      <c r="A57" s="364">
        <v>1</v>
      </c>
      <c r="B57" s="364">
        <v>23</v>
      </c>
      <c r="C57" s="364"/>
      <c r="D57" s="45" t="s">
        <v>658</v>
      </c>
      <c r="E57" s="366">
        <v>180</v>
      </c>
    </row>
    <row r="58" spans="1:5" ht="12.75">
      <c r="A58" s="369"/>
      <c r="B58" s="369"/>
      <c r="C58" s="369"/>
      <c r="D58" s="45" t="s">
        <v>659</v>
      </c>
      <c r="E58" s="371"/>
    </row>
    <row r="59" spans="1:5" ht="13.5" thickBot="1">
      <c r="A59" s="365"/>
      <c r="B59" s="365"/>
      <c r="C59" s="365"/>
      <c r="D59" s="47" t="s">
        <v>660</v>
      </c>
      <c r="E59" s="367"/>
    </row>
    <row r="60" spans="1:5" ht="12.75">
      <c r="A60" s="368">
        <v>1</v>
      </c>
      <c r="B60" s="368">
        <v>24</v>
      </c>
      <c r="C60" s="368"/>
      <c r="D60" s="45" t="s">
        <v>661</v>
      </c>
      <c r="E60" s="370">
        <v>45</v>
      </c>
    </row>
    <row r="61" spans="1:5" ht="12.75">
      <c r="A61" s="369"/>
      <c r="B61" s="369"/>
      <c r="C61" s="369"/>
      <c r="D61" s="45" t="s">
        <v>662</v>
      </c>
      <c r="E61" s="371"/>
    </row>
    <row r="62" spans="1:5" ht="12.75">
      <c r="A62" s="369"/>
      <c r="B62" s="369"/>
      <c r="C62" s="369"/>
      <c r="D62" s="45" t="s">
        <v>663</v>
      </c>
      <c r="E62" s="371"/>
    </row>
    <row r="63" spans="1:5" ht="13.5" thickBot="1">
      <c r="A63" s="365"/>
      <c r="B63" s="365"/>
      <c r="C63" s="365"/>
      <c r="D63" s="47" t="s">
        <v>664</v>
      </c>
      <c r="E63" s="367"/>
    </row>
    <row r="64" spans="1:5" ht="12.75">
      <c r="A64" s="368">
        <v>1</v>
      </c>
      <c r="B64" s="368">
        <v>25</v>
      </c>
      <c r="C64" s="368"/>
      <c r="D64" s="45" t="s">
        <v>661</v>
      </c>
      <c r="E64" s="370">
        <v>90</v>
      </c>
    </row>
    <row r="65" spans="1:5" ht="12.75">
      <c r="A65" s="369"/>
      <c r="B65" s="369"/>
      <c r="C65" s="369"/>
      <c r="D65" s="45" t="s">
        <v>665</v>
      </c>
      <c r="E65" s="371"/>
    </row>
    <row r="66" spans="1:5" ht="12.75">
      <c r="A66" s="369"/>
      <c r="B66" s="369"/>
      <c r="C66" s="369"/>
      <c r="D66" s="45" t="s">
        <v>666</v>
      </c>
      <c r="E66" s="371"/>
    </row>
    <row r="67" spans="1:5" ht="12.75">
      <c r="A67" s="369"/>
      <c r="B67" s="369"/>
      <c r="C67" s="369"/>
      <c r="D67" s="45" t="s">
        <v>667</v>
      </c>
      <c r="E67" s="371"/>
    </row>
    <row r="68" spans="1:5" ht="13.5" thickBot="1">
      <c r="A68" s="365"/>
      <c r="B68" s="365"/>
      <c r="C68" s="365"/>
      <c r="D68" s="47" t="s">
        <v>668</v>
      </c>
      <c r="E68" s="367"/>
    </row>
    <row r="69" spans="1:5" ht="12.75">
      <c r="A69" s="368">
        <v>1</v>
      </c>
      <c r="B69" s="368">
        <v>27</v>
      </c>
      <c r="C69" s="368"/>
      <c r="D69" s="45" t="s">
        <v>669</v>
      </c>
      <c r="E69" s="370">
        <v>45</v>
      </c>
    </row>
    <row r="70" spans="1:5" ht="12.75">
      <c r="A70" s="369"/>
      <c r="B70" s="369"/>
      <c r="C70" s="369"/>
      <c r="D70" s="45" t="s">
        <v>670</v>
      </c>
      <c r="E70" s="371"/>
    </row>
    <row r="71" spans="1:5" ht="12.75">
      <c r="A71" s="369"/>
      <c r="B71" s="369"/>
      <c r="C71" s="369"/>
      <c r="D71" s="45" t="s">
        <v>671</v>
      </c>
      <c r="E71" s="371"/>
    </row>
    <row r="72" spans="1:5" ht="13.5" thickBot="1">
      <c r="A72" s="365"/>
      <c r="B72" s="365"/>
      <c r="C72" s="365"/>
      <c r="D72" s="47" t="s">
        <v>672</v>
      </c>
      <c r="E72" s="367"/>
    </row>
    <row r="73" spans="1:5" ht="12.75">
      <c r="A73" s="368">
        <v>1</v>
      </c>
      <c r="B73" s="368">
        <v>28</v>
      </c>
      <c r="C73" s="368"/>
      <c r="D73" s="45" t="s">
        <v>673</v>
      </c>
      <c r="E73" s="370">
        <v>360</v>
      </c>
    </row>
    <row r="74" spans="1:5" ht="13.5" thickBot="1">
      <c r="A74" s="365"/>
      <c r="B74" s="365"/>
      <c r="C74" s="365"/>
      <c r="D74" s="47" t="s">
        <v>674</v>
      </c>
      <c r="E74" s="367"/>
    </row>
    <row r="75" spans="1:5" ht="12.75">
      <c r="A75" s="368">
        <v>1</v>
      </c>
      <c r="B75" s="368">
        <v>29</v>
      </c>
      <c r="C75" s="368"/>
      <c r="D75" s="45" t="s">
        <v>675</v>
      </c>
      <c r="E75" s="370">
        <v>90</v>
      </c>
    </row>
    <row r="76" spans="1:5" ht="12.75">
      <c r="A76" s="369"/>
      <c r="B76" s="369"/>
      <c r="C76" s="369"/>
      <c r="D76" s="45" t="s">
        <v>676</v>
      </c>
      <c r="E76" s="371"/>
    </row>
    <row r="77" spans="1:5" ht="13.5" thickBot="1">
      <c r="A77" s="365"/>
      <c r="B77" s="365"/>
      <c r="C77" s="365"/>
      <c r="D77" s="47" t="s">
        <v>677</v>
      </c>
      <c r="E77" s="367"/>
    </row>
    <row r="78" spans="1:5" ht="13.5" thickBot="1">
      <c r="A78" s="48">
        <v>1</v>
      </c>
      <c r="B78" s="47">
        <v>31</v>
      </c>
      <c r="C78" s="47"/>
      <c r="D78" s="47" t="s">
        <v>678</v>
      </c>
      <c r="E78" s="49">
        <v>90</v>
      </c>
    </row>
    <row r="79" spans="1:5" ht="12.75">
      <c r="A79" s="364">
        <v>1</v>
      </c>
      <c r="B79" s="364">
        <v>35</v>
      </c>
      <c r="C79" s="364"/>
      <c r="D79" s="45" t="s">
        <v>679</v>
      </c>
      <c r="E79" s="366">
        <v>270</v>
      </c>
    </row>
    <row r="80" spans="1:5" ht="13.5" thickBot="1">
      <c r="A80" s="365"/>
      <c r="B80" s="365"/>
      <c r="C80" s="365"/>
      <c r="D80" s="47" t="s">
        <v>644</v>
      </c>
      <c r="E80" s="367"/>
    </row>
    <row r="81" spans="1:5" ht="12.75">
      <c r="A81" s="368">
        <v>1</v>
      </c>
      <c r="B81" s="368">
        <v>36</v>
      </c>
      <c r="C81" s="368"/>
      <c r="D81" s="45" t="s">
        <v>680</v>
      </c>
      <c r="E81" s="370">
        <v>90</v>
      </c>
    </row>
    <row r="82" spans="1:5" ht="13.5" thickBot="1">
      <c r="A82" s="376"/>
      <c r="B82" s="376"/>
      <c r="C82" s="376"/>
      <c r="D82" s="45" t="s">
        <v>681</v>
      </c>
      <c r="E82" s="377"/>
    </row>
    <row r="83" spans="1:5" ht="12.75">
      <c r="A83" s="372">
        <v>2</v>
      </c>
      <c r="B83" s="372"/>
      <c r="C83" s="372"/>
      <c r="D83" s="50" t="s">
        <v>682</v>
      </c>
      <c r="E83" s="374"/>
    </row>
    <row r="84" spans="1:5" ht="13.5" thickBot="1">
      <c r="A84" s="373"/>
      <c r="B84" s="373"/>
      <c r="C84" s="373"/>
      <c r="D84" s="42" t="s">
        <v>683</v>
      </c>
      <c r="E84" s="375"/>
    </row>
    <row r="85" spans="1:5" ht="12.75">
      <c r="A85" s="368">
        <v>2</v>
      </c>
      <c r="B85" s="368">
        <v>1</v>
      </c>
      <c r="C85" s="368"/>
      <c r="D85" s="45" t="s">
        <v>684</v>
      </c>
      <c r="E85" s="370"/>
    </row>
    <row r="86" spans="1:5" ht="13.5" thickBot="1">
      <c r="A86" s="365"/>
      <c r="B86" s="365"/>
      <c r="C86" s="365"/>
      <c r="D86" s="47" t="s">
        <v>685</v>
      </c>
      <c r="E86" s="367"/>
    </row>
    <row r="87" spans="1:5" ht="12.75">
      <c r="A87" s="368">
        <v>2</v>
      </c>
      <c r="B87" s="368">
        <v>1</v>
      </c>
      <c r="C87" s="368">
        <v>1</v>
      </c>
      <c r="D87" s="45" t="s">
        <v>686</v>
      </c>
      <c r="E87" s="370">
        <v>90</v>
      </c>
    </row>
    <row r="88" spans="1:5" ht="12.75">
      <c r="A88" s="369"/>
      <c r="B88" s="369"/>
      <c r="C88" s="369"/>
      <c r="D88" s="45" t="s">
        <v>687</v>
      </c>
      <c r="E88" s="371"/>
    </row>
    <row r="89" spans="1:5" ht="12.75">
      <c r="A89" s="369"/>
      <c r="B89" s="369"/>
      <c r="C89" s="369"/>
      <c r="D89" s="45" t="s">
        <v>688</v>
      </c>
      <c r="E89" s="371"/>
    </row>
    <row r="90" spans="1:5" ht="13.5" thickBot="1">
      <c r="A90" s="365"/>
      <c r="B90" s="365"/>
      <c r="C90" s="365"/>
      <c r="D90" s="47" t="s">
        <v>689</v>
      </c>
      <c r="E90" s="367"/>
    </row>
    <row r="91" spans="1:5" ht="12.75">
      <c r="A91" s="368">
        <v>2</v>
      </c>
      <c r="B91" s="368">
        <v>1</v>
      </c>
      <c r="C91" s="368">
        <v>2</v>
      </c>
      <c r="D91" s="45" t="s">
        <v>690</v>
      </c>
      <c r="E91" s="370">
        <v>270</v>
      </c>
    </row>
    <row r="92" spans="1:5" ht="13.5" thickBot="1">
      <c r="A92" s="365"/>
      <c r="B92" s="365"/>
      <c r="C92" s="365"/>
      <c r="D92" s="47" t="s">
        <v>691</v>
      </c>
      <c r="E92" s="367"/>
    </row>
    <row r="93" spans="1:5" ht="12.75">
      <c r="A93" s="368">
        <v>2</v>
      </c>
      <c r="B93" s="368">
        <v>1</v>
      </c>
      <c r="C93" s="368">
        <v>3</v>
      </c>
      <c r="D93" s="45" t="s">
        <v>692</v>
      </c>
      <c r="E93" s="370">
        <v>360</v>
      </c>
    </row>
    <row r="94" spans="1:5" ht="13.5" thickBot="1">
      <c r="A94" s="365"/>
      <c r="B94" s="365"/>
      <c r="C94" s="365"/>
      <c r="D94" s="45" t="s">
        <v>693</v>
      </c>
      <c r="E94" s="377"/>
    </row>
    <row r="95" spans="1:5" ht="13.5">
      <c r="A95" s="51"/>
      <c r="B95" s="52"/>
      <c r="C95" s="74"/>
      <c r="D95" s="378" t="s">
        <v>694</v>
      </c>
      <c r="E95" s="379"/>
    </row>
    <row r="96" spans="1:5" ht="14.25" thickBot="1">
      <c r="A96" s="51"/>
      <c r="B96" s="52"/>
      <c r="C96" s="74"/>
      <c r="D96" s="53" t="s">
        <v>695</v>
      </c>
      <c r="E96" s="54"/>
    </row>
    <row r="97" spans="1:5" ht="12.75">
      <c r="A97" s="364">
        <v>2</v>
      </c>
      <c r="B97" s="364">
        <v>1</v>
      </c>
      <c r="C97" s="364">
        <v>5</v>
      </c>
      <c r="D97" s="45" t="s">
        <v>696</v>
      </c>
      <c r="E97" s="366">
        <v>180</v>
      </c>
    </row>
    <row r="98" spans="1:5" ht="12.75">
      <c r="A98" s="369"/>
      <c r="B98" s="369"/>
      <c r="C98" s="369"/>
      <c r="D98" s="45" t="s">
        <v>697</v>
      </c>
      <c r="E98" s="371"/>
    </row>
    <row r="99" spans="1:5" ht="12.75">
      <c r="A99" s="369"/>
      <c r="B99" s="369"/>
      <c r="C99" s="369"/>
      <c r="D99" s="45" t="s">
        <v>698</v>
      </c>
      <c r="E99" s="371"/>
    </row>
    <row r="100" spans="1:5" ht="13.5" thickBot="1">
      <c r="A100" s="365"/>
      <c r="B100" s="365"/>
      <c r="C100" s="365"/>
      <c r="D100" s="47" t="s">
        <v>699</v>
      </c>
      <c r="E100" s="367"/>
    </row>
    <row r="101" spans="1:5" ht="12.75">
      <c r="A101" s="368">
        <v>2</v>
      </c>
      <c r="B101" s="368">
        <v>1</v>
      </c>
      <c r="C101" s="368">
        <v>6</v>
      </c>
      <c r="D101" s="45" t="s">
        <v>696</v>
      </c>
      <c r="E101" s="370">
        <v>270</v>
      </c>
    </row>
    <row r="102" spans="1:5" ht="12.75">
      <c r="A102" s="369"/>
      <c r="B102" s="369"/>
      <c r="C102" s="369"/>
      <c r="D102" s="45" t="s">
        <v>700</v>
      </c>
      <c r="E102" s="371"/>
    </row>
    <row r="103" spans="1:5" ht="13.5" thickBot="1">
      <c r="A103" s="365"/>
      <c r="B103" s="365"/>
      <c r="C103" s="365"/>
      <c r="D103" s="47" t="s">
        <v>701</v>
      </c>
      <c r="E103" s="367"/>
    </row>
    <row r="104" spans="1:5" ht="12.75">
      <c r="A104" s="368">
        <v>2</v>
      </c>
      <c r="B104" s="368">
        <v>1</v>
      </c>
      <c r="C104" s="368">
        <v>7</v>
      </c>
      <c r="D104" s="45" t="s">
        <v>696</v>
      </c>
      <c r="E104" s="370">
        <v>360</v>
      </c>
    </row>
    <row r="105" spans="1:5" ht="12.75">
      <c r="A105" s="369"/>
      <c r="B105" s="369"/>
      <c r="C105" s="369"/>
      <c r="D105" s="45" t="s">
        <v>700</v>
      </c>
      <c r="E105" s="371"/>
    </row>
    <row r="106" spans="1:5" ht="13.5" thickBot="1">
      <c r="A106" s="365"/>
      <c r="B106" s="365"/>
      <c r="C106" s="365"/>
      <c r="D106" s="45" t="s">
        <v>702</v>
      </c>
      <c r="E106" s="377"/>
    </row>
    <row r="107" spans="1:5" ht="13.5">
      <c r="A107" s="51"/>
      <c r="B107" s="52"/>
      <c r="C107" s="74"/>
      <c r="D107" s="378" t="s">
        <v>703</v>
      </c>
      <c r="E107" s="379"/>
    </row>
    <row r="108" spans="1:5" ht="14.25" thickBot="1">
      <c r="A108" s="51"/>
      <c r="B108" s="52"/>
      <c r="C108" s="74"/>
      <c r="D108" s="384" t="s">
        <v>704</v>
      </c>
      <c r="E108" s="385"/>
    </row>
    <row r="109" spans="1:5" ht="12.75">
      <c r="A109" s="364">
        <v>2</v>
      </c>
      <c r="B109" s="364">
        <v>1</v>
      </c>
      <c r="C109" s="364">
        <v>8</v>
      </c>
      <c r="D109" s="45" t="s">
        <v>705</v>
      </c>
      <c r="E109" s="366">
        <v>360</v>
      </c>
    </row>
    <row r="110" spans="1:5" ht="12.75">
      <c r="A110" s="369"/>
      <c r="B110" s="369"/>
      <c r="C110" s="369"/>
      <c r="D110" s="45" t="s">
        <v>706</v>
      </c>
      <c r="E110" s="371"/>
    </row>
    <row r="111" spans="1:5" ht="12.75">
      <c r="A111" s="369"/>
      <c r="B111" s="369"/>
      <c r="C111" s="369"/>
      <c r="D111" s="45" t="s">
        <v>707</v>
      </c>
      <c r="E111" s="371"/>
    </row>
    <row r="112" spans="1:5" ht="13.5" customHeight="1" thickBot="1">
      <c r="A112" s="365"/>
      <c r="B112" s="365"/>
      <c r="C112" s="365"/>
      <c r="D112" s="47" t="s">
        <v>708</v>
      </c>
      <c r="E112" s="367"/>
    </row>
    <row r="113" spans="1:5" ht="12.75">
      <c r="A113" s="368">
        <v>2</v>
      </c>
      <c r="B113" s="368">
        <v>1</v>
      </c>
      <c r="C113" s="368">
        <v>9</v>
      </c>
      <c r="D113" s="45" t="s">
        <v>705</v>
      </c>
      <c r="E113" s="370">
        <v>450</v>
      </c>
    </row>
    <row r="114" spans="1:5" ht="12.75">
      <c r="A114" s="369"/>
      <c r="B114" s="369"/>
      <c r="C114" s="369"/>
      <c r="D114" s="45" t="s">
        <v>706</v>
      </c>
      <c r="E114" s="371"/>
    </row>
    <row r="115" spans="1:5" ht="12.75">
      <c r="A115" s="369"/>
      <c r="B115" s="369"/>
      <c r="C115" s="369"/>
      <c r="D115" s="45" t="s">
        <v>707</v>
      </c>
      <c r="E115" s="371"/>
    </row>
    <row r="116" spans="1:5" ht="13.5" customHeight="1" thickBot="1">
      <c r="A116" s="365"/>
      <c r="B116" s="365"/>
      <c r="C116" s="365"/>
      <c r="D116" s="47" t="s">
        <v>709</v>
      </c>
      <c r="E116" s="367"/>
    </row>
    <row r="117" spans="1:5" ht="12.75">
      <c r="A117" s="368">
        <v>2</v>
      </c>
      <c r="B117" s="368">
        <v>1</v>
      </c>
      <c r="C117" s="368">
        <v>10</v>
      </c>
      <c r="D117" s="45" t="s">
        <v>705</v>
      </c>
      <c r="E117" s="370">
        <v>630</v>
      </c>
    </row>
    <row r="118" spans="1:5" ht="12.75">
      <c r="A118" s="369"/>
      <c r="B118" s="369"/>
      <c r="C118" s="369"/>
      <c r="D118" s="45" t="s">
        <v>706</v>
      </c>
      <c r="E118" s="371"/>
    </row>
    <row r="119" spans="1:5" ht="12.75">
      <c r="A119" s="369"/>
      <c r="B119" s="369"/>
      <c r="C119" s="369"/>
      <c r="D119" s="45" t="s">
        <v>707</v>
      </c>
      <c r="E119" s="371"/>
    </row>
    <row r="120" spans="1:5" ht="13.5" customHeight="1" thickBot="1">
      <c r="A120" s="365"/>
      <c r="B120" s="365"/>
      <c r="C120" s="365"/>
      <c r="D120" s="47" t="s">
        <v>710</v>
      </c>
      <c r="E120" s="367"/>
    </row>
    <row r="121" spans="1:5" ht="12.75">
      <c r="A121" s="368">
        <v>2</v>
      </c>
      <c r="B121" s="368">
        <v>1</v>
      </c>
      <c r="C121" s="368">
        <v>11</v>
      </c>
      <c r="D121" s="45" t="s">
        <v>711</v>
      </c>
      <c r="E121" s="370">
        <v>90</v>
      </c>
    </row>
    <row r="122" spans="1:5" ht="13.5" thickBot="1">
      <c r="A122" s="365"/>
      <c r="B122" s="365"/>
      <c r="C122" s="365"/>
      <c r="D122" s="47" t="s">
        <v>712</v>
      </c>
      <c r="E122" s="367"/>
    </row>
    <row r="123" spans="1:5" ht="12.75">
      <c r="A123" s="368">
        <v>2</v>
      </c>
      <c r="B123" s="368">
        <v>2</v>
      </c>
      <c r="C123" s="368"/>
      <c r="D123" s="45" t="s">
        <v>713</v>
      </c>
      <c r="E123" s="370">
        <v>180</v>
      </c>
    </row>
    <row r="124" spans="1:5" ht="13.5" thickBot="1">
      <c r="A124" s="365"/>
      <c r="B124" s="365"/>
      <c r="C124" s="365"/>
      <c r="D124" s="45" t="s">
        <v>677</v>
      </c>
      <c r="E124" s="377"/>
    </row>
    <row r="125" spans="1:5" ht="13.5">
      <c r="A125" s="380">
        <v>2</v>
      </c>
      <c r="B125" s="380">
        <v>3</v>
      </c>
      <c r="C125" s="380"/>
      <c r="D125" s="386" t="s">
        <v>714</v>
      </c>
      <c r="E125" s="387"/>
    </row>
    <row r="126" spans="1:5" ht="14.25" thickBot="1">
      <c r="A126" s="381"/>
      <c r="B126" s="381"/>
      <c r="C126" s="381"/>
      <c r="D126" s="57" t="s">
        <v>715</v>
      </c>
      <c r="E126" s="58"/>
    </row>
    <row r="127" spans="1:5" ht="12.75">
      <c r="A127" s="368">
        <v>2</v>
      </c>
      <c r="B127" s="368">
        <v>3</v>
      </c>
      <c r="C127" s="368">
        <v>1</v>
      </c>
      <c r="D127" s="45" t="s">
        <v>716</v>
      </c>
      <c r="E127" s="366">
        <v>540</v>
      </c>
    </row>
    <row r="128" spans="1:5" ht="12.75">
      <c r="A128" s="369"/>
      <c r="B128" s="369"/>
      <c r="C128" s="369"/>
      <c r="D128" s="45" t="s">
        <v>717</v>
      </c>
      <c r="E128" s="371"/>
    </row>
    <row r="129" spans="1:5" ht="12.75">
      <c r="A129" s="369"/>
      <c r="B129" s="369"/>
      <c r="C129" s="369"/>
      <c r="D129" s="45" t="s">
        <v>718</v>
      </c>
      <c r="E129" s="371"/>
    </row>
    <row r="130" spans="1:5" ht="13.5" thickBot="1">
      <c r="A130" s="365"/>
      <c r="B130" s="365"/>
      <c r="C130" s="365"/>
      <c r="D130" s="47" t="s">
        <v>719</v>
      </c>
      <c r="E130" s="367"/>
    </row>
    <row r="131" spans="1:5" ht="12.75">
      <c r="A131" s="368">
        <v>2</v>
      </c>
      <c r="B131" s="368">
        <v>3</v>
      </c>
      <c r="C131" s="368">
        <v>2</v>
      </c>
      <c r="D131" s="45" t="s">
        <v>720</v>
      </c>
      <c r="E131" s="370">
        <v>720</v>
      </c>
    </row>
    <row r="132" spans="1:5" ht="12.75">
      <c r="A132" s="369"/>
      <c r="B132" s="369"/>
      <c r="C132" s="369"/>
      <c r="D132" s="45" t="s">
        <v>717</v>
      </c>
      <c r="E132" s="371"/>
    </row>
    <row r="133" spans="1:5" ht="12.75">
      <c r="A133" s="369"/>
      <c r="B133" s="369"/>
      <c r="C133" s="369"/>
      <c r="D133" s="45" t="s">
        <v>718</v>
      </c>
      <c r="E133" s="371"/>
    </row>
    <row r="134" spans="1:5" ht="13.5" thickBot="1">
      <c r="A134" s="365"/>
      <c r="B134" s="365"/>
      <c r="C134" s="365"/>
      <c r="D134" s="47" t="s">
        <v>721</v>
      </c>
      <c r="E134" s="367"/>
    </row>
    <row r="135" spans="1:5" ht="12.75">
      <c r="A135" s="368">
        <v>2</v>
      </c>
      <c r="B135" s="368">
        <v>3</v>
      </c>
      <c r="C135" s="368">
        <v>3</v>
      </c>
      <c r="D135" s="45" t="s">
        <v>716</v>
      </c>
      <c r="E135" s="370">
        <v>720</v>
      </c>
    </row>
    <row r="136" spans="1:5" ht="12.75">
      <c r="A136" s="369"/>
      <c r="B136" s="369"/>
      <c r="C136" s="369"/>
      <c r="D136" s="45" t="s">
        <v>722</v>
      </c>
      <c r="E136" s="371"/>
    </row>
    <row r="137" spans="1:5" ht="12.75">
      <c r="A137" s="369"/>
      <c r="B137" s="369"/>
      <c r="C137" s="369"/>
      <c r="D137" s="45" t="s">
        <v>723</v>
      </c>
      <c r="E137" s="371"/>
    </row>
    <row r="138" spans="1:5" ht="13.5" thickBot="1">
      <c r="A138" s="365"/>
      <c r="B138" s="365"/>
      <c r="C138" s="365"/>
      <c r="D138" s="47" t="s">
        <v>724</v>
      </c>
      <c r="E138" s="367"/>
    </row>
    <row r="139" spans="1:5" ht="12.75">
      <c r="A139" s="368">
        <v>2</v>
      </c>
      <c r="B139" s="368">
        <v>3</v>
      </c>
      <c r="C139" s="368">
        <v>4</v>
      </c>
      <c r="D139" s="45" t="s">
        <v>720</v>
      </c>
      <c r="E139" s="370">
        <v>900</v>
      </c>
    </row>
    <row r="140" spans="1:5" ht="12.75">
      <c r="A140" s="369"/>
      <c r="B140" s="369"/>
      <c r="C140" s="369"/>
      <c r="D140" s="45" t="s">
        <v>725</v>
      </c>
      <c r="E140" s="371"/>
    </row>
    <row r="141" spans="1:5" ht="12.75">
      <c r="A141" s="369"/>
      <c r="B141" s="369"/>
      <c r="C141" s="369"/>
      <c r="D141" s="45" t="s">
        <v>726</v>
      </c>
      <c r="E141" s="371"/>
    </row>
    <row r="142" spans="1:5" ht="13.5" thickBot="1">
      <c r="A142" s="365"/>
      <c r="B142" s="365"/>
      <c r="C142" s="365"/>
      <c r="D142" s="47" t="s">
        <v>727</v>
      </c>
      <c r="E142" s="367"/>
    </row>
    <row r="143" spans="1:5" ht="12.75">
      <c r="A143" s="368">
        <v>2</v>
      </c>
      <c r="B143" s="368">
        <v>3</v>
      </c>
      <c r="C143" s="368">
        <v>5</v>
      </c>
      <c r="D143" s="45" t="s">
        <v>716</v>
      </c>
      <c r="E143" s="370">
        <v>990</v>
      </c>
    </row>
    <row r="144" spans="1:5" ht="12.75">
      <c r="A144" s="369"/>
      <c r="B144" s="369"/>
      <c r="C144" s="369"/>
      <c r="D144" s="45" t="s">
        <v>722</v>
      </c>
      <c r="E144" s="371"/>
    </row>
    <row r="145" spans="1:5" ht="12.75">
      <c r="A145" s="369"/>
      <c r="B145" s="369"/>
      <c r="C145" s="369"/>
      <c r="D145" s="45" t="s">
        <v>728</v>
      </c>
      <c r="E145" s="371"/>
    </row>
    <row r="146" spans="1:5" ht="13.5" thickBot="1">
      <c r="A146" s="365"/>
      <c r="B146" s="365"/>
      <c r="C146" s="365"/>
      <c r="D146" s="47" t="s">
        <v>729</v>
      </c>
      <c r="E146" s="367"/>
    </row>
    <row r="147" spans="1:5" ht="12.75">
      <c r="A147" s="368">
        <v>2</v>
      </c>
      <c r="B147" s="368">
        <v>3</v>
      </c>
      <c r="C147" s="368">
        <v>6</v>
      </c>
      <c r="D147" s="45" t="s">
        <v>720</v>
      </c>
      <c r="E147" s="370">
        <v>1170</v>
      </c>
    </row>
    <row r="148" spans="1:5" ht="12.75">
      <c r="A148" s="369"/>
      <c r="B148" s="369"/>
      <c r="C148" s="369"/>
      <c r="D148" s="45" t="s">
        <v>725</v>
      </c>
      <c r="E148" s="371"/>
    </row>
    <row r="149" spans="1:5" ht="12.75">
      <c r="A149" s="369"/>
      <c r="B149" s="369"/>
      <c r="C149" s="369"/>
      <c r="D149" s="45" t="s">
        <v>730</v>
      </c>
      <c r="E149" s="371"/>
    </row>
    <row r="150" spans="1:5" ht="13.5" thickBot="1">
      <c r="A150" s="365"/>
      <c r="B150" s="365"/>
      <c r="C150" s="365"/>
      <c r="D150" s="47" t="s">
        <v>729</v>
      </c>
      <c r="E150" s="367"/>
    </row>
    <row r="151" spans="1:5" ht="12.75">
      <c r="A151" s="368">
        <v>2</v>
      </c>
      <c r="B151" s="368">
        <v>3</v>
      </c>
      <c r="C151" s="368">
        <v>7</v>
      </c>
      <c r="D151" s="45" t="s">
        <v>731</v>
      </c>
      <c r="E151" s="370">
        <v>180</v>
      </c>
    </row>
    <row r="152" spans="1:5" ht="12.75">
      <c r="A152" s="369"/>
      <c r="B152" s="369"/>
      <c r="C152" s="369"/>
      <c r="D152" s="45" t="s">
        <v>732</v>
      </c>
      <c r="E152" s="371"/>
    </row>
    <row r="153" spans="1:5" ht="12.75">
      <c r="A153" s="369"/>
      <c r="B153" s="369"/>
      <c r="C153" s="369"/>
      <c r="D153" s="45" t="s">
        <v>733</v>
      </c>
      <c r="E153" s="371"/>
    </row>
    <row r="154" spans="1:5" ht="13.5" thickBot="1">
      <c r="A154" s="365"/>
      <c r="B154" s="365"/>
      <c r="C154" s="365"/>
      <c r="D154" s="47" t="s">
        <v>734</v>
      </c>
      <c r="E154" s="367"/>
    </row>
    <row r="155" spans="1:5" ht="12.75">
      <c r="A155" s="368">
        <v>2</v>
      </c>
      <c r="B155" s="368">
        <v>3</v>
      </c>
      <c r="C155" s="368">
        <v>8</v>
      </c>
      <c r="D155" s="45" t="s">
        <v>735</v>
      </c>
      <c r="E155" s="370">
        <v>540</v>
      </c>
    </row>
    <row r="156" spans="1:5" ht="12.75">
      <c r="A156" s="369"/>
      <c r="B156" s="369"/>
      <c r="C156" s="369"/>
      <c r="D156" s="45" t="s">
        <v>736</v>
      </c>
      <c r="E156" s="371"/>
    </row>
    <row r="157" spans="1:5" ht="12.75">
      <c r="A157" s="369"/>
      <c r="B157" s="369"/>
      <c r="C157" s="369"/>
      <c r="D157" s="45" t="s">
        <v>737</v>
      </c>
      <c r="E157" s="371"/>
    </row>
    <row r="158" spans="1:5" ht="13.5" thickBot="1">
      <c r="A158" s="365"/>
      <c r="B158" s="365"/>
      <c r="C158" s="365"/>
      <c r="D158" s="47" t="s">
        <v>738</v>
      </c>
      <c r="E158" s="367"/>
    </row>
    <row r="159" spans="1:5" ht="13.5" thickBot="1">
      <c r="A159" s="48">
        <v>2</v>
      </c>
      <c r="B159" s="47">
        <v>3</v>
      </c>
      <c r="C159" s="47">
        <v>9</v>
      </c>
      <c r="D159" s="47" t="s">
        <v>739</v>
      </c>
      <c r="E159" s="49">
        <v>990</v>
      </c>
    </row>
    <row r="160" spans="1:5" ht="12.75">
      <c r="A160" s="364">
        <v>2</v>
      </c>
      <c r="B160" s="364">
        <v>3</v>
      </c>
      <c r="C160" s="364">
        <v>10</v>
      </c>
      <c r="D160" s="45" t="s">
        <v>740</v>
      </c>
      <c r="E160" s="366">
        <v>1260</v>
      </c>
    </row>
    <row r="161" spans="1:5" ht="12.75">
      <c r="A161" s="369"/>
      <c r="B161" s="369"/>
      <c r="C161" s="369"/>
      <c r="D161" s="45" t="s">
        <v>741</v>
      </c>
      <c r="E161" s="371"/>
    </row>
    <row r="162" spans="1:5" ht="13.5" thickBot="1">
      <c r="A162" s="365"/>
      <c r="B162" s="365"/>
      <c r="C162" s="365"/>
      <c r="D162" s="47" t="s">
        <v>742</v>
      </c>
      <c r="E162" s="367"/>
    </row>
    <row r="163" spans="1:5" ht="12.75">
      <c r="A163" s="368">
        <v>2</v>
      </c>
      <c r="B163" s="368">
        <v>3</v>
      </c>
      <c r="C163" s="368">
        <v>11</v>
      </c>
      <c r="D163" s="45" t="s">
        <v>740</v>
      </c>
      <c r="E163" s="370">
        <v>2700</v>
      </c>
    </row>
    <row r="164" spans="1:5" ht="12.75">
      <c r="A164" s="369"/>
      <c r="B164" s="369"/>
      <c r="C164" s="369"/>
      <c r="D164" s="45" t="s">
        <v>743</v>
      </c>
      <c r="E164" s="371"/>
    </row>
    <row r="165" spans="1:5" ht="12.75">
      <c r="A165" s="369"/>
      <c r="B165" s="369"/>
      <c r="C165" s="369"/>
      <c r="D165" s="45" t="s">
        <v>744</v>
      </c>
      <c r="E165" s="371"/>
    </row>
    <row r="166" spans="1:5" ht="12.75">
      <c r="A166" s="369"/>
      <c r="B166" s="369"/>
      <c r="C166" s="369"/>
      <c r="D166" s="45" t="s">
        <v>745</v>
      </c>
      <c r="E166" s="371"/>
    </row>
    <row r="167" spans="1:5" ht="13.5" thickBot="1">
      <c r="A167" s="365"/>
      <c r="B167" s="365"/>
      <c r="C167" s="365"/>
      <c r="D167" s="47" t="s">
        <v>746</v>
      </c>
      <c r="E167" s="367"/>
    </row>
    <row r="168" spans="1:5" ht="12.75">
      <c r="A168" s="368">
        <v>2</v>
      </c>
      <c r="B168" s="368">
        <v>3</v>
      </c>
      <c r="C168" s="368">
        <v>12</v>
      </c>
      <c r="D168" s="45" t="s">
        <v>747</v>
      </c>
      <c r="E168" s="370">
        <v>1080</v>
      </c>
    </row>
    <row r="169" spans="1:5" ht="13.5" thickBot="1">
      <c r="A169" s="365"/>
      <c r="B169" s="365"/>
      <c r="C169" s="365"/>
      <c r="D169" s="47" t="s">
        <v>748</v>
      </c>
      <c r="E169" s="367"/>
    </row>
    <row r="170" spans="1:5" ht="12.75">
      <c r="A170" s="368">
        <v>2</v>
      </c>
      <c r="B170" s="368">
        <v>3</v>
      </c>
      <c r="C170" s="368">
        <v>13</v>
      </c>
      <c r="D170" s="45" t="s">
        <v>749</v>
      </c>
      <c r="E170" s="370">
        <v>1260</v>
      </c>
    </row>
    <row r="171" spans="1:5" ht="13.5" thickBot="1">
      <c r="A171" s="365"/>
      <c r="B171" s="365"/>
      <c r="C171" s="365"/>
      <c r="D171" s="47" t="s">
        <v>750</v>
      </c>
      <c r="E171" s="367"/>
    </row>
    <row r="172" spans="1:5" ht="12.75">
      <c r="A172" s="368">
        <v>2</v>
      </c>
      <c r="B172" s="368">
        <v>3</v>
      </c>
      <c r="C172" s="368">
        <v>14</v>
      </c>
      <c r="D172" s="45" t="s">
        <v>751</v>
      </c>
      <c r="E172" s="370">
        <v>90</v>
      </c>
    </row>
    <row r="173" spans="1:5" ht="12.75">
      <c r="A173" s="369"/>
      <c r="B173" s="369"/>
      <c r="C173" s="369"/>
      <c r="D173" s="45" t="s">
        <v>752</v>
      </c>
      <c r="E173" s="371"/>
    </row>
    <row r="174" spans="1:5" ht="13.5" thickBot="1">
      <c r="A174" s="365"/>
      <c r="B174" s="365"/>
      <c r="C174" s="365"/>
      <c r="D174" s="47" t="s">
        <v>753</v>
      </c>
      <c r="E174" s="367"/>
    </row>
    <row r="175" spans="1:5" ht="12.75">
      <c r="A175" s="368">
        <v>2</v>
      </c>
      <c r="B175" s="368">
        <v>3</v>
      </c>
      <c r="C175" s="368">
        <v>15</v>
      </c>
      <c r="D175" s="45" t="s">
        <v>754</v>
      </c>
      <c r="E175" s="370">
        <v>360</v>
      </c>
    </row>
    <row r="176" spans="1:5" ht="12.75">
      <c r="A176" s="369"/>
      <c r="B176" s="369"/>
      <c r="C176" s="369"/>
      <c r="D176" s="45" t="s">
        <v>755</v>
      </c>
      <c r="E176" s="371"/>
    </row>
    <row r="177" spans="1:5" ht="12.75">
      <c r="A177" s="369"/>
      <c r="B177" s="369"/>
      <c r="C177" s="369"/>
      <c r="D177" s="45" t="s">
        <v>756</v>
      </c>
      <c r="E177" s="371"/>
    </row>
    <row r="178" spans="1:5" ht="13.5" thickBot="1">
      <c r="A178" s="365"/>
      <c r="B178" s="365"/>
      <c r="C178" s="365"/>
      <c r="D178" s="45" t="s">
        <v>757</v>
      </c>
      <c r="E178" s="377"/>
    </row>
    <row r="179" spans="1:5" ht="13.5" thickBot="1">
      <c r="A179" s="44">
        <v>2</v>
      </c>
      <c r="B179" s="45">
        <v>3</v>
      </c>
      <c r="C179" s="75">
        <v>16</v>
      </c>
      <c r="D179" s="10" t="s">
        <v>758</v>
      </c>
      <c r="E179" s="59">
        <v>1665</v>
      </c>
    </row>
    <row r="180" spans="1:5" ht="25.5">
      <c r="A180" s="55">
        <v>2</v>
      </c>
      <c r="B180" s="56">
        <v>3</v>
      </c>
      <c r="C180" s="56">
        <v>17</v>
      </c>
      <c r="D180" s="60" t="s">
        <v>759</v>
      </c>
      <c r="E180" s="61"/>
    </row>
    <row r="181" spans="1:5" ht="12.75">
      <c r="A181" s="44"/>
      <c r="B181" s="45"/>
      <c r="C181" s="45"/>
      <c r="D181" s="62" t="s">
        <v>760</v>
      </c>
      <c r="E181" s="63">
        <v>1170</v>
      </c>
    </row>
    <row r="182" spans="1:5" ht="12.75">
      <c r="A182" s="44"/>
      <c r="B182" s="45"/>
      <c r="C182" s="45"/>
      <c r="D182" s="62" t="s">
        <v>761</v>
      </c>
      <c r="E182" s="63">
        <v>1890</v>
      </c>
    </row>
    <row r="183" spans="1:5" ht="13.5" thickBot="1">
      <c r="A183" s="44"/>
      <c r="B183" s="45"/>
      <c r="C183" s="45"/>
      <c r="D183" s="62" t="s">
        <v>762</v>
      </c>
      <c r="E183" s="63">
        <v>2610</v>
      </c>
    </row>
    <row r="184" spans="1:5" ht="13.5" thickBot="1">
      <c r="A184" s="64">
        <v>2</v>
      </c>
      <c r="B184" s="65">
        <v>4</v>
      </c>
      <c r="C184" s="66"/>
      <c r="D184" s="67" t="s">
        <v>763</v>
      </c>
      <c r="E184" s="68"/>
    </row>
    <row r="185" spans="1:5" ht="13.5" thickBot="1">
      <c r="A185" s="48">
        <v>2</v>
      </c>
      <c r="B185" s="47">
        <v>4</v>
      </c>
      <c r="C185" s="47">
        <v>1</v>
      </c>
      <c r="D185" s="47" t="s">
        <v>764</v>
      </c>
      <c r="E185" s="49">
        <v>180</v>
      </c>
    </row>
    <row r="186" spans="1:5" ht="12.75">
      <c r="A186" s="364">
        <v>2</v>
      </c>
      <c r="B186" s="364">
        <v>4</v>
      </c>
      <c r="C186" s="364">
        <v>2</v>
      </c>
      <c r="D186" s="45" t="s">
        <v>765</v>
      </c>
      <c r="E186" s="366">
        <v>360</v>
      </c>
    </row>
    <row r="187" spans="1:5" ht="13.5" thickBot="1">
      <c r="A187" s="365"/>
      <c r="B187" s="365"/>
      <c r="C187" s="365"/>
      <c r="D187" s="47" t="s">
        <v>766</v>
      </c>
      <c r="E187" s="367"/>
    </row>
    <row r="188" spans="1:5" ht="12.75">
      <c r="A188" s="368">
        <v>2</v>
      </c>
      <c r="B188" s="368">
        <v>4</v>
      </c>
      <c r="C188" s="368">
        <v>3</v>
      </c>
      <c r="D188" s="45" t="s">
        <v>767</v>
      </c>
      <c r="E188" s="370">
        <v>360</v>
      </c>
    </row>
    <row r="189" spans="1:5" ht="13.5" customHeight="1" thickBot="1">
      <c r="A189" s="376"/>
      <c r="B189" s="376"/>
      <c r="C189" s="376"/>
      <c r="D189" s="45" t="s">
        <v>768</v>
      </c>
      <c r="E189" s="377"/>
    </row>
    <row r="190" spans="1:5" ht="12.75">
      <c r="A190" s="364">
        <v>2</v>
      </c>
      <c r="B190" s="364">
        <v>4</v>
      </c>
      <c r="C190" s="364">
        <v>4</v>
      </c>
      <c r="D190" s="56" t="s">
        <v>769</v>
      </c>
      <c r="E190" s="366">
        <v>450</v>
      </c>
    </row>
    <row r="191" spans="1:5" ht="12.75">
      <c r="A191" s="369"/>
      <c r="B191" s="369"/>
      <c r="C191" s="369"/>
      <c r="D191" s="45" t="s">
        <v>770</v>
      </c>
      <c r="E191" s="371"/>
    </row>
    <row r="192" spans="1:5" ht="13.5" thickBot="1">
      <c r="A192" s="365"/>
      <c r="B192" s="365"/>
      <c r="C192" s="365"/>
      <c r="D192" s="47" t="s">
        <v>771</v>
      </c>
      <c r="E192" s="367"/>
    </row>
    <row r="193" spans="1:5" ht="12.75">
      <c r="A193" s="368">
        <v>2</v>
      </c>
      <c r="B193" s="368">
        <v>4</v>
      </c>
      <c r="C193" s="368">
        <v>5</v>
      </c>
      <c r="D193" s="45" t="s">
        <v>772</v>
      </c>
      <c r="E193" s="370">
        <v>720</v>
      </c>
    </row>
    <row r="194" spans="1:5" ht="12.75">
      <c r="A194" s="369"/>
      <c r="B194" s="369"/>
      <c r="C194" s="369"/>
      <c r="D194" s="45" t="s">
        <v>773</v>
      </c>
      <c r="E194" s="371"/>
    </row>
    <row r="195" spans="1:5" ht="13.5" thickBot="1">
      <c r="A195" s="365"/>
      <c r="B195" s="365"/>
      <c r="C195" s="365"/>
      <c r="D195" s="47" t="s">
        <v>774</v>
      </c>
      <c r="E195" s="367"/>
    </row>
    <row r="196" spans="1:5" ht="12.75">
      <c r="A196" s="368">
        <v>2</v>
      </c>
      <c r="B196" s="368">
        <v>4</v>
      </c>
      <c r="C196" s="368">
        <v>6</v>
      </c>
      <c r="D196" s="45" t="s">
        <v>775</v>
      </c>
      <c r="E196" s="370">
        <v>360</v>
      </c>
    </row>
    <row r="197" spans="1:5" ht="12.75">
      <c r="A197" s="369"/>
      <c r="B197" s="369"/>
      <c r="C197" s="369"/>
      <c r="D197" s="45" t="s">
        <v>776</v>
      </c>
      <c r="E197" s="371"/>
    </row>
    <row r="198" spans="1:5" ht="13.5" thickBot="1">
      <c r="A198" s="365"/>
      <c r="B198" s="365"/>
      <c r="C198" s="365"/>
      <c r="D198" s="47" t="s">
        <v>777</v>
      </c>
      <c r="E198" s="367"/>
    </row>
    <row r="199" spans="1:5" ht="12.75">
      <c r="A199" s="368">
        <v>2</v>
      </c>
      <c r="B199" s="368">
        <v>4</v>
      </c>
      <c r="C199" s="368">
        <v>7</v>
      </c>
      <c r="D199" s="45" t="s">
        <v>778</v>
      </c>
      <c r="E199" s="370">
        <v>720</v>
      </c>
    </row>
    <row r="200" spans="1:5" ht="13.5" thickBot="1">
      <c r="A200" s="365"/>
      <c r="B200" s="365"/>
      <c r="C200" s="365"/>
      <c r="D200" s="47" t="s">
        <v>779</v>
      </c>
      <c r="E200" s="367"/>
    </row>
    <row r="201" spans="1:5" ht="12.75">
      <c r="A201" s="368">
        <v>2</v>
      </c>
      <c r="B201" s="368">
        <v>4</v>
      </c>
      <c r="C201" s="368">
        <v>8</v>
      </c>
      <c r="D201" s="45" t="s">
        <v>780</v>
      </c>
      <c r="E201" s="370">
        <v>360</v>
      </c>
    </row>
    <row r="202" spans="1:5" ht="13.5" thickBot="1">
      <c r="A202" s="376"/>
      <c r="B202" s="376"/>
      <c r="C202" s="376"/>
      <c r="D202" s="47" t="s">
        <v>781</v>
      </c>
      <c r="E202" s="377"/>
    </row>
    <row r="203" spans="1:5" ht="12.75">
      <c r="A203" s="364">
        <v>2</v>
      </c>
      <c r="B203" s="364">
        <v>4</v>
      </c>
      <c r="C203" s="364">
        <v>9</v>
      </c>
      <c r="D203" s="45" t="s">
        <v>782</v>
      </c>
      <c r="E203" s="366">
        <v>900</v>
      </c>
    </row>
    <row r="204" spans="1:5" ht="12.75">
      <c r="A204" s="369"/>
      <c r="B204" s="369"/>
      <c r="C204" s="369"/>
      <c r="D204" s="45" t="s">
        <v>783</v>
      </c>
      <c r="E204" s="371"/>
    </row>
    <row r="205" spans="1:5" ht="13.5" thickBot="1">
      <c r="A205" s="365"/>
      <c r="B205" s="365"/>
      <c r="C205" s="365"/>
      <c r="D205" s="47" t="s">
        <v>784</v>
      </c>
      <c r="E205" s="367"/>
    </row>
    <row r="206" spans="1:5" ht="12.75">
      <c r="A206" s="368">
        <v>2</v>
      </c>
      <c r="B206" s="368">
        <v>4</v>
      </c>
      <c r="C206" s="368">
        <v>10</v>
      </c>
      <c r="D206" s="45" t="s">
        <v>780</v>
      </c>
      <c r="E206" s="370">
        <v>1080</v>
      </c>
    </row>
    <row r="207" spans="1:5" ht="13.5" thickBot="1">
      <c r="A207" s="376"/>
      <c r="B207" s="376"/>
      <c r="C207" s="376"/>
      <c r="D207" s="47" t="s">
        <v>785</v>
      </c>
      <c r="E207" s="377"/>
    </row>
    <row r="208" spans="1:5" ht="12.75">
      <c r="A208" s="364">
        <v>2</v>
      </c>
      <c r="B208" s="364">
        <v>4</v>
      </c>
      <c r="C208" s="364">
        <v>11</v>
      </c>
      <c r="D208" s="45" t="s">
        <v>786</v>
      </c>
      <c r="E208" s="366">
        <v>720</v>
      </c>
    </row>
    <row r="209" spans="1:5" ht="13.5" thickBot="1">
      <c r="A209" s="376"/>
      <c r="B209" s="376"/>
      <c r="C209" s="376"/>
      <c r="D209" s="47" t="s">
        <v>787</v>
      </c>
      <c r="E209" s="377"/>
    </row>
    <row r="210" spans="1:5" ht="13.5" thickBot="1">
      <c r="A210" s="55">
        <v>2</v>
      </c>
      <c r="B210" s="56">
        <v>4</v>
      </c>
      <c r="C210" s="56">
        <v>12</v>
      </c>
      <c r="D210" s="45" t="s">
        <v>788</v>
      </c>
      <c r="E210" s="69">
        <v>180</v>
      </c>
    </row>
    <row r="211" spans="1:5" ht="14.25" customHeight="1">
      <c r="A211" s="364">
        <v>2</v>
      </c>
      <c r="B211" s="364">
        <v>5</v>
      </c>
      <c r="C211" s="364">
        <v>1</v>
      </c>
      <c r="D211" s="56" t="s">
        <v>789</v>
      </c>
      <c r="E211" s="366">
        <v>135</v>
      </c>
    </row>
    <row r="212" spans="1:5" ht="12.75">
      <c r="A212" s="369"/>
      <c r="B212" s="369"/>
      <c r="C212" s="369"/>
      <c r="D212" s="45" t="s">
        <v>790</v>
      </c>
      <c r="E212" s="371"/>
    </row>
    <row r="213" spans="1:5" ht="13.5" thickBot="1">
      <c r="A213" s="376"/>
      <c r="B213" s="376"/>
      <c r="C213" s="376"/>
      <c r="D213" s="47" t="s">
        <v>791</v>
      </c>
      <c r="E213" s="377"/>
    </row>
    <row r="214" spans="1:5" ht="12.75">
      <c r="A214" s="364">
        <v>2</v>
      </c>
      <c r="B214" s="364">
        <v>5</v>
      </c>
      <c r="C214" s="364">
        <v>2</v>
      </c>
      <c r="D214" s="45" t="s">
        <v>792</v>
      </c>
      <c r="E214" s="366">
        <v>180</v>
      </c>
    </row>
    <row r="215" spans="1:5" ht="12.75">
      <c r="A215" s="369"/>
      <c r="B215" s="369"/>
      <c r="C215" s="369"/>
      <c r="D215" s="45" t="s">
        <v>793</v>
      </c>
      <c r="E215" s="371"/>
    </row>
    <row r="216" spans="1:5" ht="12.75">
      <c r="A216" s="369"/>
      <c r="B216" s="369"/>
      <c r="C216" s="369"/>
      <c r="D216" s="45" t="s">
        <v>794</v>
      </c>
      <c r="E216" s="371"/>
    </row>
    <row r="217" spans="1:5" ht="13.5" thickBot="1">
      <c r="A217" s="376"/>
      <c r="B217" s="376"/>
      <c r="C217" s="376"/>
      <c r="D217" s="47" t="s">
        <v>795</v>
      </c>
      <c r="E217" s="377"/>
    </row>
    <row r="218" spans="1:5" ht="13.5" thickBot="1">
      <c r="A218" s="70">
        <v>2</v>
      </c>
      <c r="B218" s="71">
        <v>5</v>
      </c>
      <c r="C218" s="71">
        <v>3</v>
      </c>
      <c r="D218" s="47" t="s">
        <v>943</v>
      </c>
      <c r="E218" s="72">
        <v>90</v>
      </c>
    </row>
    <row r="219" spans="1:5" ht="14.25" customHeight="1" thickBot="1">
      <c r="A219" s="48">
        <v>2</v>
      </c>
      <c r="B219" s="47">
        <v>5</v>
      </c>
      <c r="C219" s="47">
        <v>4</v>
      </c>
      <c r="D219" s="47" t="s">
        <v>796</v>
      </c>
      <c r="E219" s="49">
        <v>90</v>
      </c>
    </row>
    <row r="220" spans="1:5" ht="12.75">
      <c r="A220" s="364">
        <v>2</v>
      </c>
      <c r="B220" s="364">
        <v>5</v>
      </c>
      <c r="C220" s="364">
        <v>5</v>
      </c>
      <c r="D220" s="45" t="s">
        <v>797</v>
      </c>
      <c r="E220" s="366">
        <v>45</v>
      </c>
    </row>
    <row r="221" spans="1:5" ht="13.5" thickBot="1">
      <c r="A221" s="365"/>
      <c r="B221" s="365"/>
      <c r="C221" s="365"/>
      <c r="D221" s="47" t="s">
        <v>798</v>
      </c>
      <c r="E221" s="367"/>
    </row>
    <row r="222" spans="1:5" ht="12.75">
      <c r="A222" s="368">
        <v>2</v>
      </c>
      <c r="B222" s="368">
        <v>5</v>
      </c>
      <c r="C222" s="368">
        <v>6</v>
      </c>
      <c r="D222" s="45" t="s">
        <v>799</v>
      </c>
      <c r="E222" s="370">
        <v>180</v>
      </c>
    </row>
    <row r="223" spans="1:5" ht="13.5" thickBot="1">
      <c r="A223" s="365"/>
      <c r="B223" s="365"/>
      <c r="C223" s="365"/>
      <c r="D223" s="47" t="s">
        <v>800</v>
      </c>
      <c r="E223" s="367"/>
    </row>
    <row r="224" spans="1:5" ht="12.75">
      <c r="A224" s="368">
        <v>2</v>
      </c>
      <c r="B224" s="368">
        <v>5</v>
      </c>
      <c r="C224" s="368">
        <v>7</v>
      </c>
      <c r="D224" s="45" t="s">
        <v>801</v>
      </c>
      <c r="E224" s="370">
        <v>180</v>
      </c>
    </row>
    <row r="225" spans="1:5" ht="13.5" thickBot="1">
      <c r="A225" s="365"/>
      <c r="B225" s="365"/>
      <c r="C225" s="365"/>
      <c r="D225" s="47" t="s">
        <v>802</v>
      </c>
      <c r="E225" s="367"/>
    </row>
    <row r="226" spans="1:5" ht="12.75">
      <c r="A226" s="368">
        <v>2</v>
      </c>
      <c r="B226" s="368">
        <v>5</v>
      </c>
      <c r="C226" s="368">
        <v>9</v>
      </c>
      <c r="D226" s="45" t="s">
        <v>803</v>
      </c>
      <c r="E226" s="370">
        <v>360</v>
      </c>
    </row>
    <row r="227" spans="1:5" ht="13.5" thickBot="1">
      <c r="A227" s="365"/>
      <c r="B227" s="365"/>
      <c r="C227" s="365"/>
      <c r="D227" s="47" t="s">
        <v>804</v>
      </c>
      <c r="E227" s="367"/>
    </row>
    <row r="228" spans="1:5" ht="12.75">
      <c r="A228" s="368">
        <v>2</v>
      </c>
      <c r="B228" s="368">
        <v>5</v>
      </c>
      <c r="C228" s="368">
        <v>10</v>
      </c>
      <c r="D228" s="45" t="s">
        <v>805</v>
      </c>
      <c r="E228" s="370">
        <v>180</v>
      </c>
    </row>
    <row r="229" spans="1:5" ht="12.75">
      <c r="A229" s="369"/>
      <c r="B229" s="369"/>
      <c r="C229" s="369"/>
      <c r="D229" s="45" t="s">
        <v>806</v>
      </c>
      <c r="E229" s="371"/>
    </row>
    <row r="230" spans="1:5" ht="13.5" thickBot="1">
      <c r="A230" s="365"/>
      <c r="B230" s="365"/>
      <c r="C230" s="365"/>
      <c r="D230" s="47" t="s">
        <v>807</v>
      </c>
      <c r="E230" s="367"/>
    </row>
    <row r="231" spans="1:5" ht="12.75">
      <c r="A231" s="368">
        <v>2</v>
      </c>
      <c r="B231" s="368">
        <v>5</v>
      </c>
      <c r="C231" s="368">
        <v>11</v>
      </c>
      <c r="D231" s="45" t="s">
        <v>805</v>
      </c>
      <c r="E231" s="370">
        <v>720</v>
      </c>
    </row>
    <row r="232" spans="1:5" ht="12.75">
      <c r="A232" s="369"/>
      <c r="B232" s="369"/>
      <c r="C232" s="369"/>
      <c r="D232" s="45" t="s">
        <v>808</v>
      </c>
      <c r="E232" s="371"/>
    </row>
    <row r="233" spans="1:5" ht="13.5" thickBot="1">
      <c r="A233" s="365"/>
      <c r="B233" s="365"/>
      <c r="C233" s="365"/>
      <c r="D233" s="47" t="s">
        <v>809</v>
      </c>
      <c r="E233" s="367"/>
    </row>
    <row r="234" spans="1:5" ht="12.75">
      <c r="A234" s="368">
        <v>2</v>
      </c>
      <c r="B234" s="368">
        <v>5</v>
      </c>
      <c r="C234" s="368">
        <v>12</v>
      </c>
      <c r="D234" s="45" t="s">
        <v>810</v>
      </c>
      <c r="E234" s="370">
        <v>90</v>
      </c>
    </row>
    <row r="235" spans="1:5" ht="13.5" thickBot="1">
      <c r="A235" s="365"/>
      <c r="B235" s="365"/>
      <c r="C235" s="365"/>
      <c r="D235" s="47" t="s">
        <v>811</v>
      </c>
      <c r="E235" s="367"/>
    </row>
    <row r="236" spans="1:5" ht="12.75">
      <c r="A236" s="368">
        <v>2</v>
      </c>
      <c r="B236" s="368">
        <v>5</v>
      </c>
      <c r="C236" s="368">
        <v>13</v>
      </c>
      <c r="D236" s="45" t="s">
        <v>812</v>
      </c>
      <c r="E236" s="370">
        <v>90</v>
      </c>
    </row>
    <row r="237" spans="1:5" ht="13.5" thickBot="1">
      <c r="A237" s="365"/>
      <c r="B237" s="365"/>
      <c r="C237" s="365"/>
      <c r="D237" s="47" t="s">
        <v>813</v>
      </c>
      <c r="E237" s="367"/>
    </row>
    <row r="238" spans="1:5" ht="12.75">
      <c r="A238" s="368">
        <v>2</v>
      </c>
      <c r="B238" s="368">
        <v>5</v>
      </c>
      <c r="C238" s="368">
        <v>14</v>
      </c>
      <c r="D238" s="45" t="s">
        <v>812</v>
      </c>
      <c r="E238" s="370">
        <v>90</v>
      </c>
    </row>
    <row r="239" spans="1:5" ht="12.75">
      <c r="A239" s="369"/>
      <c r="B239" s="369"/>
      <c r="C239" s="369"/>
      <c r="D239" s="45" t="s">
        <v>814</v>
      </c>
      <c r="E239" s="371"/>
    </row>
    <row r="240" spans="1:5" ht="13.5" thickBot="1">
      <c r="A240" s="365"/>
      <c r="B240" s="365"/>
      <c r="C240" s="365"/>
      <c r="D240" s="47" t="s">
        <v>815</v>
      </c>
      <c r="E240" s="367"/>
    </row>
    <row r="241" spans="1:5" ht="12.75">
      <c r="A241" s="368">
        <v>2</v>
      </c>
      <c r="B241" s="368">
        <v>5</v>
      </c>
      <c r="C241" s="368">
        <v>15</v>
      </c>
      <c r="D241" s="45" t="s">
        <v>812</v>
      </c>
      <c r="E241" s="370">
        <v>90</v>
      </c>
    </row>
    <row r="242" spans="1:5" ht="12.75">
      <c r="A242" s="369"/>
      <c r="B242" s="369"/>
      <c r="C242" s="369"/>
      <c r="D242" s="45" t="s">
        <v>814</v>
      </c>
      <c r="E242" s="371"/>
    </row>
    <row r="243" spans="1:5" ht="13.5" thickBot="1">
      <c r="A243" s="365"/>
      <c r="B243" s="365"/>
      <c r="C243" s="365"/>
      <c r="D243" s="47" t="s">
        <v>816</v>
      </c>
      <c r="E243" s="367"/>
    </row>
    <row r="244" spans="1:5" ht="12.75">
      <c r="A244" s="368">
        <v>2</v>
      </c>
      <c r="B244" s="368">
        <v>5</v>
      </c>
      <c r="C244" s="368">
        <v>16</v>
      </c>
      <c r="D244" s="45" t="s">
        <v>812</v>
      </c>
      <c r="E244" s="370">
        <v>90</v>
      </c>
    </row>
    <row r="245" spans="1:5" ht="13.5" thickBot="1">
      <c r="A245" s="365"/>
      <c r="B245" s="365"/>
      <c r="C245" s="365"/>
      <c r="D245" s="47" t="s">
        <v>817</v>
      </c>
      <c r="E245" s="367"/>
    </row>
    <row r="246" spans="1:5" ht="13.5" thickBot="1">
      <c r="A246" s="48">
        <v>2</v>
      </c>
      <c r="B246" s="47">
        <v>5</v>
      </c>
      <c r="C246" s="47">
        <v>17</v>
      </c>
      <c r="D246" s="47" t="s">
        <v>818</v>
      </c>
      <c r="E246" s="49">
        <v>90</v>
      </c>
    </row>
    <row r="247" spans="1:5" s="11" customFormat="1" ht="12.75">
      <c r="A247" s="364">
        <v>2</v>
      </c>
      <c r="B247" s="364">
        <v>5</v>
      </c>
      <c r="C247" s="364">
        <v>18</v>
      </c>
      <c r="D247" s="45" t="s">
        <v>819</v>
      </c>
      <c r="E247" s="366">
        <v>810</v>
      </c>
    </row>
    <row r="248" spans="1:5" ht="13.5" thickBot="1">
      <c r="A248" s="365"/>
      <c r="B248" s="365"/>
      <c r="C248" s="365"/>
      <c r="D248" s="47" t="s">
        <v>820</v>
      </c>
      <c r="E248" s="367"/>
    </row>
    <row r="249" spans="1:5" ht="12.75">
      <c r="A249" s="368">
        <v>2</v>
      </c>
      <c r="B249" s="368">
        <v>5</v>
      </c>
      <c r="C249" s="368">
        <v>19</v>
      </c>
      <c r="D249" s="45" t="s">
        <v>821</v>
      </c>
      <c r="E249" s="370">
        <v>720</v>
      </c>
    </row>
    <row r="250" spans="1:5" ht="13.5" thickBot="1">
      <c r="A250" s="365"/>
      <c r="B250" s="365"/>
      <c r="C250" s="365"/>
      <c r="D250" s="47" t="s">
        <v>820</v>
      </c>
      <c r="E250" s="367"/>
    </row>
    <row r="251" spans="1:5" ht="12.75">
      <c r="A251" s="368">
        <v>2</v>
      </c>
      <c r="B251" s="368">
        <v>5</v>
      </c>
      <c r="C251" s="368">
        <v>20</v>
      </c>
      <c r="D251" s="45" t="s">
        <v>822</v>
      </c>
      <c r="E251" s="370">
        <v>1080</v>
      </c>
    </row>
    <row r="252" spans="1:5" ht="12.75">
      <c r="A252" s="369"/>
      <c r="B252" s="369"/>
      <c r="C252" s="369"/>
      <c r="D252" s="45" t="s">
        <v>823</v>
      </c>
      <c r="E252" s="371"/>
    </row>
    <row r="253" spans="1:5" ht="13.5" thickBot="1">
      <c r="A253" s="365"/>
      <c r="B253" s="365"/>
      <c r="C253" s="365"/>
      <c r="D253" s="47" t="s">
        <v>672</v>
      </c>
      <c r="E253" s="367"/>
    </row>
    <row r="254" spans="1:5" ht="12.75">
      <c r="A254" s="368">
        <v>2</v>
      </c>
      <c r="B254" s="368">
        <v>5</v>
      </c>
      <c r="C254" s="368">
        <v>21</v>
      </c>
      <c r="D254" s="45" t="s">
        <v>801</v>
      </c>
      <c r="E254" s="370">
        <v>630</v>
      </c>
    </row>
    <row r="255" spans="1:5" ht="12.75">
      <c r="A255" s="369"/>
      <c r="B255" s="369"/>
      <c r="C255" s="369"/>
      <c r="D255" s="45" t="s">
        <v>824</v>
      </c>
      <c r="E255" s="371"/>
    </row>
    <row r="256" spans="1:5" ht="12.75">
      <c r="A256" s="369"/>
      <c r="B256" s="369"/>
      <c r="C256" s="369"/>
      <c r="D256" s="45" t="s">
        <v>825</v>
      </c>
      <c r="E256" s="371"/>
    </row>
    <row r="257" spans="1:5" ht="13.5" thickBot="1">
      <c r="A257" s="365"/>
      <c r="B257" s="365"/>
      <c r="C257" s="365"/>
      <c r="D257" s="47" t="s">
        <v>826</v>
      </c>
      <c r="E257" s="367"/>
    </row>
    <row r="258" spans="1:5" ht="12.75">
      <c r="A258" s="368">
        <v>2</v>
      </c>
      <c r="B258" s="368">
        <v>5</v>
      </c>
      <c r="C258" s="368">
        <v>22</v>
      </c>
      <c r="D258" s="45" t="s">
        <v>827</v>
      </c>
      <c r="E258" s="370">
        <v>270</v>
      </c>
    </row>
    <row r="259" spans="1:5" ht="12.75">
      <c r="A259" s="369"/>
      <c r="B259" s="369"/>
      <c r="C259" s="369"/>
      <c r="D259" s="45" t="s">
        <v>828</v>
      </c>
      <c r="E259" s="371"/>
    </row>
    <row r="260" spans="1:5" ht="13.5" thickBot="1">
      <c r="A260" s="365"/>
      <c r="B260" s="365"/>
      <c r="C260" s="365"/>
      <c r="D260" s="47" t="s">
        <v>829</v>
      </c>
      <c r="E260" s="367"/>
    </row>
    <row r="261" spans="1:5" ht="12.75">
      <c r="A261" s="368">
        <v>2</v>
      </c>
      <c r="B261" s="368">
        <v>6</v>
      </c>
      <c r="C261" s="368">
        <v>1</v>
      </c>
      <c r="D261" s="45" t="s">
        <v>830</v>
      </c>
      <c r="E261" s="370">
        <v>2160</v>
      </c>
    </row>
    <row r="262" spans="1:5" ht="12.75">
      <c r="A262" s="369"/>
      <c r="B262" s="369"/>
      <c r="C262" s="369"/>
      <c r="D262" s="45" t="s">
        <v>831</v>
      </c>
      <c r="E262" s="371"/>
    </row>
    <row r="263" spans="1:5" ht="12.75">
      <c r="A263" s="369"/>
      <c r="B263" s="369"/>
      <c r="C263" s="369"/>
      <c r="D263" s="45" t="s">
        <v>832</v>
      </c>
      <c r="E263" s="371"/>
    </row>
    <row r="264" spans="1:5" ht="12.75">
      <c r="A264" s="369"/>
      <c r="B264" s="369"/>
      <c r="C264" s="369"/>
      <c r="D264" s="45" t="s">
        <v>833</v>
      </c>
      <c r="E264" s="371"/>
    </row>
    <row r="265" spans="1:5" ht="12.75">
      <c r="A265" s="369"/>
      <c r="B265" s="369"/>
      <c r="C265" s="369"/>
      <c r="D265" s="45" t="s">
        <v>834</v>
      </c>
      <c r="E265" s="371"/>
    </row>
    <row r="266" spans="1:5" ht="13.5" thickBot="1">
      <c r="A266" s="365"/>
      <c r="B266" s="365"/>
      <c r="C266" s="365"/>
      <c r="D266" s="47" t="s">
        <v>820</v>
      </c>
      <c r="E266" s="367"/>
    </row>
    <row r="267" spans="1:5" ht="12.75">
      <c r="A267" s="368">
        <v>2</v>
      </c>
      <c r="B267" s="368">
        <v>6</v>
      </c>
      <c r="C267" s="368">
        <v>2</v>
      </c>
      <c r="D267" s="45" t="s">
        <v>830</v>
      </c>
      <c r="E267" s="370">
        <v>2520</v>
      </c>
    </row>
    <row r="268" spans="1:5" ht="12.75">
      <c r="A268" s="369"/>
      <c r="B268" s="369"/>
      <c r="C268" s="369"/>
      <c r="D268" s="45" t="s">
        <v>835</v>
      </c>
      <c r="E268" s="371"/>
    </row>
    <row r="269" spans="1:5" ht="12.75">
      <c r="A269" s="369"/>
      <c r="B269" s="369"/>
      <c r="C269" s="369"/>
      <c r="D269" s="45" t="s">
        <v>832</v>
      </c>
      <c r="E269" s="371"/>
    </row>
    <row r="270" spans="1:5" ht="12.75">
      <c r="A270" s="369"/>
      <c r="B270" s="369"/>
      <c r="C270" s="369"/>
      <c r="D270" s="45" t="s">
        <v>833</v>
      </c>
      <c r="E270" s="371"/>
    </row>
    <row r="271" spans="1:5" ht="13.5" thickBot="1">
      <c r="A271" s="365"/>
      <c r="B271" s="365"/>
      <c r="C271" s="365"/>
      <c r="D271" s="47" t="s">
        <v>836</v>
      </c>
      <c r="E271" s="367"/>
    </row>
    <row r="272" spans="1:5" ht="12.75">
      <c r="A272" s="368">
        <v>2</v>
      </c>
      <c r="B272" s="368">
        <v>6</v>
      </c>
      <c r="C272" s="368">
        <v>3</v>
      </c>
      <c r="D272" s="45" t="s">
        <v>830</v>
      </c>
      <c r="E272" s="370">
        <v>2880</v>
      </c>
    </row>
    <row r="273" spans="1:5" ht="12.75">
      <c r="A273" s="369"/>
      <c r="B273" s="369"/>
      <c r="C273" s="369"/>
      <c r="D273" s="45" t="s">
        <v>835</v>
      </c>
      <c r="E273" s="371"/>
    </row>
    <row r="274" spans="1:5" ht="12.75">
      <c r="A274" s="369"/>
      <c r="B274" s="369"/>
      <c r="C274" s="369"/>
      <c r="D274" s="45" t="s">
        <v>832</v>
      </c>
      <c r="E274" s="371"/>
    </row>
    <row r="275" spans="1:5" ht="12.75">
      <c r="A275" s="369"/>
      <c r="B275" s="369"/>
      <c r="C275" s="369"/>
      <c r="D275" s="45" t="s">
        <v>837</v>
      </c>
      <c r="E275" s="371"/>
    </row>
    <row r="276" spans="1:5" ht="13.5" thickBot="1">
      <c r="A276" s="365"/>
      <c r="B276" s="365"/>
      <c r="C276" s="365"/>
      <c r="D276" s="47" t="s">
        <v>838</v>
      </c>
      <c r="E276" s="367"/>
    </row>
    <row r="277" spans="1:5" ht="12.75">
      <c r="A277" s="368">
        <v>2</v>
      </c>
      <c r="B277" s="368">
        <v>6</v>
      </c>
      <c r="C277" s="368">
        <v>4</v>
      </c>
      <c r="D277" s="45" t="s">
        <v>830</v>
      </c>
      <c r="E277" s="370">
        <v>4500</v>
      </c>
    </row>
    <row r="278" spans="1:5" ht="12.75">
      <c r="A278" s="369"/>
      <c r="B278" s="369"/>
      <c r="C278" s="369"/>
      <c r="D278" s="45" t="s">
        <v>839</v>
      </c>
      <c r="E278" s="371"/>
    </row>
    <row r="279" spans="1:5" ht="12.75">
      <c r="A279" s="369"/>
      <c r="B279" s="369"/>
      <c r="C279" s="369"/>
      <c r="D279" s="45" t="s">
        <v>840</v>
      </c>
      <c r="E279" s="371"/>
    </row>
    <row r="280" spans="1:5" ht="12.75">
      <c r="A280" s="369"/>
      <c r="B280" s="369"/>
      <c r="C280" s="369"/>
      <c r="D280" s="45" t="s">
        <v>841</v>
      </c>
      <c r="E280" s="371"/>
    </row>
    <row r="281" spans="1:5" ht="12.75">
      <c r="A281" s="369"/>
      <c r="B281" s="369"/>
      <c r="C281" s="369"/>
      <c r="D281" s="45" t="s">
        <v>842</v>
      </c>
      <c r="E281" s="371"/>
    </row>
    <row r="282" spans="1:5" ht="13.5" thickBot="1">
      <c r="A282" s="365"/>
      <c r="B282" s="365"/>
      <c r="C282" s="365"/>
      <c r="D282" s="47" t="s">
        <v>843</v>
      </c>
      <c r="E282" s="367"/>
    </row>
    <row r="283" spans="1:5" ht="12.75">
      <c r="A283" s="368">
        <v>2</v>
      </c>
      <c r="B283" s="368">
        <v>6</v>
      </c>
      <c r="C283" s="368">
        <v>5</v>
      </c>
      <c r="D283" s="45" t="s">
        <v>830</v>
      </c>
      <c r="E283" s="370">
        <v>4860</v>
      </c>
    </row>
    <row r="284" spans="1:5" ht="12.75">
      <c r="A284" s="369"/>
      <c r="B284" s="369"/>
      <c r="C284" s="369"/>
      <c r="D284" s="45" t="s">
        <v>844</v>
      </c>
      <c r="E284" s="371"/>
    </row>
    <row r="285" spans="1:5" ht="12.75">
      <c r="A285" s="369"/>
      <c r="B285" s="369"/>
      <c r="C285" s="369"/>
      <c r="D285" s="45" t="s">
        <v>845</v>
      </c>
      <c r="E285" s="371"/>
    </row>
    <row r="286" spans="1:5" ht="12.75">
      <c r="A286" s="369"/>
      <c r="B286" s="369"/>
      <c r="C286" s="369"/>
      <c r="D286" s="45" t="s">
        <v>846</v>
      </c>
      <c r="E286" s="371"/>
    </row>
    <row r="287" spans="1:5" ht="12.75">
      <c r="A287" s="369"/>
      <c r="B287" s="369"/>
      <c r="C287" s="369"/>
      <c r="D287" s="45" t="s">
        <v>847</v>
      </c>
      <c r="E287" s="371"/>
    </row>
    <row r="288" spans="1:5" ht="13.5" thickBot="1">
      <c r="A288" s="365"/>
      <c r="B288" s="365"/>
      <c r="C288" s="365"/>
      <c r="D288" s="47" t="s">
        <v>848</v>
      </c>
      <c r="E288" s="367"/>
    </row>
    <row r="289" spans="1:5" ht="12.75">
      <c r="A289" s="368">
        <v>2</v>
      </c>
      <c r="B289" s="368">
        <v>6</v>
      </c>
      <c r="C289" s="368">
        <v>6</v>
      </c>
      <c r="D289" s="45" t="s">
        <v>830</v>
      </c>
      <c r="E289" s="370">
        <v>5220</v>
      </c>
    </row>
    <row r="290" spans="1:5" ht="12.75">
      <c r="A290" s="369"/>
      <c r="B290" s="369"/>
      <c r="C290" s="369"/>
      <c r="D290" s="45" t="s">
        <v>839</v>
      </c>
      <c r="E290" s="371"/>
    </row>
    <row r="291" spans="1:5" ht="12.75">
      <c r="A291" s="369"/>
      <c r="B291" s="369"/>
      <c r="C291" s="369"/>
      <c r="D291" s="45" t="s">
        <v>840</v>
      </c>
      <c r="E291" s="371"/>
    </row>
    <row r="292" spans="1:5" ht="12.75">
      <c r="A292" s="369"/>
      <c r="B292" s="369"/>
      <c r="C292" s="369"/>
      <c r="D292" s="45" t="s">
        <v>841</v>
      </c>
      <c r="E292" s="371"/>
    </row>
    <row r="293" spans="1:5" ht="12.75">
      <c r="A293" s="369"/>
      <c r="B293" s="369"/>
      <c r="C293" s="369"/>
      <c r="D293" s="45" t="s">
        <v>842</v>
      </c>
      <c r="E293" s="371"/>
    </row>
    <row r="294" spans="1:5" ht="13.5" thickBot="1">
      <c r="A294" s="365"/>
      <c r="B294" s="365"/>
      <c r="C294" s="365"/>
      <c r="D294" s="47" t="s">
        <v>849</v>
      </c>
      <c r="E294" s="367"/>
    </row>
    <row r="295" spans="1:5" ht="12.75">
      <c r="A295" s="368">
        <v>2</v>
      </c>
      <c r="B295" s="368">
        <v>6</v>
      </c>
      <c r="C295" s="368">
        <v>7</v>
      </c>
      <c r="D295" s="45" t="s">
        <v>850</v>
      </c>
      <c r="E295" s="370">
        <v>630</v>
      </c>
    </row>
    <row r="296" spans="1:5" ht="12.75">
      <c r="A296" s="369"/>
      <c r="B296" s="369"/>
      <c r="C296" s="369"/>
      <c r="D296" s="45" t="s">
        <v>851</v>
      </c>
      <c r="E296" s="371"/>
    </row>
    <row r="297" spans="1:5" ht="13.5" thickBot="1">
      <c r="A297" s="365"/>
      <c r="B297" s="365"/>
      <c r="C297" s="365"/>
      <c r="D297" s="47" t="s">
        <v>852</v>
      </c>
      <c r="E297" s="367"/>
    </row>
    <row r="298" spans="1:5" ht="12.75">
      <c r="A298" s="368"/>
      <c r="B298" s="368"/>
      <c r="C298" s="368"/>
      <c r="D298" s="45" t="s">
        <v>853</v>
      </c>
      <c r="E298" s="370">
        <v>540</v>
      </c>
    </row>
    <row r="299" spans="1:5" ht="13.5" thickBot="1">
      <c r="A299" s="365"/>
      <c r="B299" s="365"/>
      <c r="C299" s="365"/>
      <c r="D299" s="47" t="s">
        <v>854</v>
      </c>
      <c r="E299" s="367"/>
    </row>
    <row r="300" spans="1:5" ht="12.75">
      <c r="A300" s="368"/>
      <c r="B300" s="368"/>
      <c r="C300" s="368"/>
      <c r="D300" s="45" t="s">
        <v>855</v>
      </c>
      <c r="E300" s="370">
        <v>900</v>
      </c>
    </row>
    <row r="301" spans="1:5" ht="12.75">
      <c r="A301" s="369"/>
      <c r="B301" s="369"/>
      <c r="C301" s="369"/>
      <c r="D301" s="45" t="s">
        <v>856</v>
      </c>
      <c r="E301" s="371"/>
    </row>
    <row r="302" spans="1:5" ht="13.5" thickBot="1">
      <c r="A302" s="365"/>
      <c r="B302" s="365"/>
      <c r="C302" s="365"/>
      <c r="D302" s="47" t="s">
        <v>857</v>
      </c>
      <c r="E302" s="367"/>
    </row>
    <row r="303" spans="1:5" ht="12.75">
      <c r="A303" s="368">
        <v>2</v>
      </c>
      <c r="B303" s="368">
        <v>7</v>
      </c>
      <c r="C303" s="368"/>
      <c r="D303" s="45" t="s">
        <v>858</v>
      </c>
      <c r="E303" s="370"/>
    </row>
    <row r="304" spans="1:5" ht="13.5" thickBot="1">
      <c r="A304" s="365"/>
      <c r="B304" s="365"/>
      <c r="C304" s="365"/>
      <c r="D304" s="47" t="s">
        <v>859</v>
      </c>
      <c r="E304" s="367"/>
    </row>
    <row r="305" spans="1:5" ht="13.5" thickBot="1">
      <c r="A305" s="48">
        <v>2</v>
      </c>
      <c r="B305" s="47">
        <v>7</v>
      </c>
      <c r="C305" s="47">
        <v>1</v>
      </c>
      <c r="D305" s="47" t="s">
        <v>860</v>
      </c>
      <c r="E305" s="49">
        <v>270</v>
      </c>
    </row>
    <row r="306" spans="1:5" ht="13.5" thickBot="1">
      <c r="A306" s="48">
        <v>2</v>
      </c>
      <c r="B306" s="47">
        <v>7</v>
      </c>
      <c r="C306" s="47">
        <v>2</v>
      </c>
      <c r="D306" s="45" t="s">
        <v>861</v>
      </c>
      <c r="E306" s="46">
        <v>180</v>
      </c>
    </row>
    <row r="307" spans="1:5" ht="12.75">
      <c r="A307" s="372">
        <v>3</v>
      </c>
      <c r="B307" s="372"/>
      <c r="C307" s="372"/>
      <c r="D307" s="382" t="s">
        <v>862</v>
      </c>
      <c r="E307" s="383"/>
    </row>
    <row r="308" spans="1:5" ht="13.5" thickBot="1">
      <c r="A308" s="373"/>
      <c r="B308" s="373"/>
      <c r="C308" s="373"/>
      <c r="D308" s="73" t="s">
        <v>863</v>
      </c>
      <c r="E308" s="54"/>
    </row>
    <row r="309" spans="1:5" ht="13.5" thickBot="1">
      <c r="A309" s="48">
        <v>3</v>
      </c>
      <c r="B309" s="47">
        <v>1</v>
      </c>
      <c r="C309" s="47"/>
      <c r="D309" s="47" t="s">
        <v>864</v>
      </c>
      <c r="E309" s="49">
        <v>200</v>
      </c>
    </row>
    <row r="310" spans="1:5" ht="13.5" thickBot="1">
      <c r="A310" s="48">
        <v>3</v>
      </c>
      <c r="B310" s="47">
        <v>2</v>
      </c>
      <c r="C310" s="47"/>
      <c r="D310" s="47" t="s">
        <v>865</v>
      </c>
      <c r="E310" s="49">
        <v>400</v>
      </c>
    </row>
    <row r="311" spans="1:5" ht="12.75">
      <c r="A311" s="364">
        <v>3</v>
      </c>
      <c r="B311" s="364">
        <v>3</v>
      </c>
      <c r="C311" s="364"/>
      <c r="D311" s="45" t="s">
        <v>866</v>
      </c>
      <c r="E311" s="366">
        <v>600</v>
      </c>
    </row>
    <row r="312" spans="1:5" ht="13.5" thickBot="1">
      <c r="A312" s="365"/>
      <c r="B312" s="365"/>
      <c r="C312" s="365"/>
      <c r="D312" s="47" t="s">
        <v>867</v>
      </c>
      <c r="E312" s="367"/>
    </row>
    <row r="313" spans="1:5" ht="12.75">
      <c r="A313" s="368">
        <v>3</v>
      </c>
      <c r="B313" s="368">
        <v>4</v>
      </c>
      <c r="C313" s="368"/>
      <c r="D313" s="45" t="s">
        <v>866</v>
      </c>
      <c r="E313" s="370">
        <v>1260</v>
      </c>
    </row>
    <row r="314" spans="1:5" ht="12.75">
      <c r="A314" s="369"/>
      <c r="B314" s="369"/>
      <c r="C314" s="369"/>
      <c r="D314" s="45" t="s">
        <v>868</v>
      </c>
      <c r="E314" s="371"/>
    </row>
    <row r="315" spans="1:5" ht="12.75">
      <c r="A315" s="369"/>
      <c r="B315" s="369"/>
      <c r="C315" s="369"/>
      <c r="D315" s="45" t="s">
        <v>869</v>
      </c>
      <c r="E315" s="371"/>
    </row>
    <row r="316" spans="1:5" ht="13.5" thickBot="1">
      <c r="A316" s="365"/>
      <c r="B316" s="365"/>
      <c r="C316" s="365"/>
      <c r="D316" s="47" t="s">
        <v>870</v>
      </c>
      <c r="E316" s="367"/>
    </row>
    <row r="317" spans="1:5" ht="12.75">
      <c r="A317" s="368">
        <v>3</v>
      </c>
      <c r="B317" s="368">
        <v>5</v>
      </c>
      <c r="C317" s="368"/>
      <c r="D317" s="45" t="s">
        <v>871</v>
      </c>
      <c r="E317" s="370">
        <v>1620</v>
      </c>
    </row>
    <row r="318" spans="1:5" ht="13.5" thickBot="1">
      <c r="A318" s="365"/>
      <c r="B318" s="365"/>
      <c r="C318" s="365"/>
      <c r="D318" s="47" t="s">
        <v>872</v>
      </c>
      <c r="E318" s="367"/>
    </row>
    <row r="319" spans="1:5" ht="12.75">
      <c r="A319" s="368">
        <v>3</v>
      </c>
      <c r="B319" s="368">
        <v>6</v>
      </c>
      <c r="C319" s="368"/>
      <c r="D319" s="45" t="s">
        <v>873</v>
      </c>
      <c r="E319" s="370">
        <v>630</v>
      </c>
    </row>
    <row r="320" spans="1:5" ht="13.5" thickBot="1">
      <c r="A320" s="365"/>
      <c r="B320" s="365"/>
      <c r="C320" s="365"/>
      <c r="D320" s="47" t="s">
        <v>874</v>
      </c>
      <c r="E320" s="367"/>
    </row>
    <row r="321" spans="1:5" ht="13.5" thickBot="1">
      <c r="A321" s="48">
        <v>3</v>
      </c>
      <c r="B321" s="47">
        <v>8</v>
      </c>
      <c r="C321" s="47"/>
      <c r="D321" s="47" t="s">
        <v>875</v>
      </c>
      <c r="E321" s="49">
        <v>180</v>
      </c>
    </row>
    <row r="322" spans="1:5" ht="12.75">
      <c r="A322" s="364">
        <v>3</v>
      </c>
      <c r="B322" s="364">
        <v>9</v>
      </c>
      <c r="C322" s="364"/>
      <c r="D322" s="45" t="s">
        <v>876</v>
      </c>
      <c r="E322" s="366">
        <v>225</v>
      </c>
    </row>
    <row r="323" spans="1:5" ht="13.5" thickBot="1">
      <c r="A323" s="365"/>
      <c r="B323" s="365"/>
      <c r="C323" s="365"/>
      <c r="D323" s="47" t="s">
        <v>877</v>
      </c>
      <c r="E323" s="367"/>
    </row>
    <row r="324" spans="1:5" ht="13.5" thickBot="1">
      <c r="A324" s="48">
        <v>3</v>
      </c>
      <c r="B324" s="47">
        <v>10</v>
      </c>
      <c r="C324" s="47"/>
      <c r="D324" s="47" t="s">
        <v>878</v>
      </c>
      <c r="E324" s="49">
        <v>180</v>
      </c>
    </row>
    <row r="325" spans="1:5" ht="12.75">
      <c r="A325" s="364">
        <v>3</v>
      </c>
      <c r="B325" s="364">
        <v>11</v>
      </c>
      <c r="C325" s="364"/>
      <c r="D325" s="45" t="s">
        <v>879</v>
      </c>
      <c r="E325" s="366">
        <v>360</v>
      </c>
    </row>
    <row r="326" spans="1:5" ht="13.5" thickBot="1">
      <c r="A326" s="365"/>
      <c r="B326" s="365"/>
      <c r="C326" s="365"/>
      <c r="D326" s="47" t="s">
        <v>880</v>
      </c>
      <c r="E326" s="367"/>
    </row>
    <row r="327" spans="1:5" ht="13.5" thickBot="1">
      <c r="A327" s="48">
        <v>3</v>
      </c>
      <c r="B327" s="47">
        <v>12</v>
      </c>
      <c r="C327" s="47"/>
      <c r="D327" s="47" t="s">
        <v>881</v>
      </c>
      <c r="E327" s="49">
        <v>540</v>
      </c>
    </row>
    <row r="328" spans="1:5" ht="12.75">
      <c r="A328" s="364">
        <v>3</v>
      </c>
      <c r="B328" s="364">
        <v>13</v>
      </c>
      <c r="C328" s="364"/>
      <c r="D328" s="45" t="s">
        <v>882</v>
      </c>
      <c r="E328" s="366">
        <v>180</v>
      </c>
    </row>
    <row r="329" spans="1:5" ht="13.5" thickBot="1">
      <c r="A329" s="365"/>
      <c r="B329" s="365"/>
      <c r="C329" s="365"/>
      <c r="D329" s="47" t="s">
        <v>883</v>
      </c>
      <c r="E329" s="367"/>
    </row>
    <row r="330" spans="1:5" ht="13.5" thickBot="1">
      <c r="A330" s="48">
        <v>3</v>
      </c>
      <c r="B330" s="47">
        <v>14</v>
      </c>
      <c r="C330" s="47"/>
      <c r="D330" s="47" t="s">
        <v>884</v>
      </c>
      <c r="E330" s="49">
        <v>540</v>
      </c>
    </row>
    <row r="331" spans="1:5" ht="12.75">
      <c r="A331" s="364">
        <v>3</v>
      </c>
      <c r="B331" s="364">
        <v>15</v>
      </c>
      <c r="C331" s="364"/>
      <c r="D331" s="45" t="s">
        <v>885</v>
      </c>
      <c r="E331" s="366">
        <v>540</v>
      </c>
    </row>
    <row r="332" spans="1:5" ht="13.5" thickBot="1">
      <c r="A332" s="365"/>
      <c r="B332" s="365"/>
      <c r="C332" s="365"/>
      <c r="D332" s="47" t="s">
        <v>689</v>
      </c>
      <c r="E332" s="367"/>
    </row>
    <row r="333" spans="1:5" ht="12.75">
      <c r="A333" s="368">
        <v>3</v>
      </c>
      <c r="B333" s="368">
        <v>16</v>
      </c>
      <c r="C333" s="368"/>
      <c r="D333" s="45" t="s">
        <v>886</v>
      </c>
      <c r="E333" s="370">
        <v>720</v>
      </c>
    </row>
    <row r="334" spans="1:5" ht="13.5" thickBot="1">
      <c r="A334" s="365"/>
      <c r="B334" s="365"/>
      <c r="C334" s="365"/>
      <c r="D334" s="47" t="s">
        <v>887</v>
      </c>
      <c r="E334" s="367"/>
    </row>
    <row r="335" spans="1:5" ht="13.5" thickBot="1">
      <c r="A335" s="48">
        <v>3</v>
      </c>
      <c r="B335" s="47">
        <v>17</v>
      </c>
      <c r="C335" s="47"/>
      <c r="D335" s="47" t="s">
        <v>888</v>
      </c>
      <c r="E335" s="49">
        <v>720</v>
      </c>
    </row>
    <row r="336" spans="1:5" ht="12.75">
      <c r="A336" s="364">
        <v>3</v>
      </c>
      <c r="B336" s="364">
        <v>18</v>
      </c>
      <c r="C336" s="364"/>
      <c r="D336" s="45" t="s">
        <v>889</v>
      </c>
      <c r="E336" s="366">
        <v>540</v>
      </c>
    </row>
    <row r="337" spans="1:5" ht="12.75">
      <c r="A337" s="369"/>
      <c r="B337" s="369"/>
      <c r="C337" s="369"/>
      <c r="D337" s="45" t="s">
        <v>890</v>
      </c>
      <c r="E337" s="371"/>
    </row>
    <row r="338" spans="1:5" ht="12.75">
      <c r="A338" s="369"/>
      <c r="B338" s="369"/>
      <c r="C338" s="369"/>
      <c r="D338" s="45" t="s">
        <v>891</v>
      </c>
      <c r="E338" s="371"/>
    </row>
    <row r="339" spans="1:5" ht="12.75">
      <c r="A339" s="369"/>
      <c r="B339" s="369"/>
      <c r="C339" s="369"/>
      <c r="D339" s="45" t="s">
        <v>892</v>
      </c>
      <c r="E339" s="371"/>
    </row>
    <row r="340" spans="1:5" ht="13.5" thickBot="1">
      <c r="A340" s="365"/>
      <c r="B340" s="365"/>
      <c r="C340" s="365"/>
      <c r="D340" s="47" t="s">
        <v>893</v>
      </c>
      <c r="E340" s="367"/>
    </row>
    <row r="341" spans="1:5" ht="12.75">
      <c r="A341" s="368">
        <v>3</v>
      </c>
      <c r="B341" s="368">
        <v>19</v>
      </c>
      <c r="C341" s="368"/>
      <c r="D341" s="45" t="s">
        <v>894</v>
      </c>
      <c r="E341" s="370">
        <v>540</v>
      </c>
    </row>
    <row r="342" spans="1:5" ht="13.5" thickBot="1">
      <c r="A342" s="365"/>
      <c r="B342" s="365"/>
      <c r="C342" s="365"/>
      <c r="D342" s="47" t="s">
        <v>895</v>
      </c>
      <c r="E342" s="367"/>
    </row>
    <row r="343" spans="1:5" ht="12.75">
      <c r="A343" s="368">
        <v>3</v>
      </c>
      <c r="B343" s="368">
        <v>20</v>
      </c>
      <c r="C343" s="368"/>
      <c r="D343" s="45" t="s">
        <v>894</v>
      </c>
      <c r="E343" s="370">
        <v>360</v>
      </c>
    </row>
    <row r="344" spans="1:5" ht="13.5" thickBot="1">
      <c r="A344" s="365"/>
      <c r="B344" s="365"/>
      <c r="C344" s="365"/>
      <c r="D344" s="47" t="s">
        <v>896</v>
      </c>
      <c r="E344" s="367"/>
    </row>
    <row r="345" spans="1:5" ht="13.5" thickBot="1">
      <c r="A345" s="48">
        <v>3</v>
      </c>
      <c r="B345" s="47">
        <v>22</v>
      </c>
      <c r="C345" s="47"/>
      <c r="D345" s="47" t="s">
        <v>897</v>
      </c>
      <c r="E345" s="49">
        <v>225</v>
      </c>
    </row>
    <row r="346" spans="1:5" ht="13.5" thickBot="1">
      <c r="A346" s="48">
        <v>3</v>
      </c>
      <c r="B346" s="47">
        <v>23</v>
      </c>
      <c r="C346" s="47"/>
      <c r="D346" s="47" t="s">
        <v>898</v>
      </c>
      <c r="E346" s="49">
        <v>450</v>
      </c>
    </row>
    <row r="347" spans="1:5" ht="13.5" thickBot="1">
      <c r="A347" s="48">
        <v>3</v>
      </c>
      <c r="B347" s="47">
        <v>24</v>
      </c>
      <c r="C347" s="47"/>
      <c r="D347" s="47" t="s">
        <v>899</v>
      </c>
      <c r="E347" s="49">
        <v>90</v>
      </c>
    </row>
    <row r="348" spans="1:5" ht="12.75">
      <c r="A348" s="364">
        <v>3</v>
      </c>
      <c r="B348" s="364">
        <v>25</v>
      </c>
      <c r="C348" s="364"/>
      <c r="D348" s="45" t="s">
        <v>889</v>
      </c>
      <c r="E348" s="366">
        <v>360</v>
      </c>
    </row>
    <row r="349" spans="1:5" ht="13.5" thickBot="1">
      <c r="A349" s="365"/>
      <c r="B349" s="365"/>
      <c r="C349" s="365"/>
      <c r="D349" s="47" t="s">
        <v>900</v>
      </c>
      <c r="E349" s="367"/>
    </row>
    <row r="350" spans="1:5" ht="12.75">
      <c r="A350" s="368">
        <v>3</v>
      </c>
      <c r="B350" s="368">
        <v>26</v>
      </c>
      <c r="C350" s="368"/>
      <c r="D350" s="45" t="s">
        <v>901</v>
      </c>
      <c r="E350" s="370">
        <v>1440</v>
      </c>
    </row>
    <row r="351" spans="1:5" ht="13.5" thickBot="1">
      <c r="A351" s="365"/>
      <c r="B351" s="365"/>
      <c r="C351" s="365"/>
      <c r="D351" s="47" t="s">
        <v>902</v>
      </c>
      <c r="E351" s="367"/>
    </row>
    <row r="352" spans="1:5" ht="12.75">
      <c r="A352" s="368">
        <v>3</v>
      </c>
      <c r="B352" s="368">
        <v>27</v>
      </c>
      <c r="C352" s="368"/>
      <c r="D352" s="45" t="s">
        <v>901</v>
      </c>
      <c r="E352" s="370">
        <v>1620</v>
      </c>
    </row>
    <row r="353" spans="1:5" ht="13.5" thickBot="1">
      <c r="A353" s="365"/>
      <c r="B353" s="365"/>
      <c r="C353" s="365"/>
      <c r="D353" s="47" t="s">
        <v>903</v>
      </c>
      <c r="E353" s="367"/>
    </row>
    <row r="354" spans="1:5" ht="12.75">
      <c r="A354" s="368">
        <v>3</v>
      </c>
      <c r="B354" s="368">
        <v>28</v>
      </c>
      <c r="C354" s="368"/>
      <c r="D354" s="45" t="s">
        <v>904</v>
      </c>
      <c r="E354" s="370">
        <v>540</v>
      </c>
    </row>
    <row r="355" spans="1:5" ht="13.5" thickBot="1">
      <c r="A355" s="365"/>
      <c r="B355" s="365"/>
      <c r="C355" s="365"/>
      <c r="D355" s="47" t="s">
        <v>905</v>
      </c>
      <c r="E355" s="367"/>
    </row>
    <row r="356" spans="1:5" ht="13.5" thickBot="1">
      <c r="A356" s="48">
        <v>3</v>
      </c>
      <c r="B356" s="47">
        <v>29</v>
      </c>
      <c r="C356" s="47"/>
      <c r="D356" s="47" t="s">
        <v>906</v>
      </c>
      <c r="E356" s="49">
        <v>180</v>
      </c>
    </row>
    <row r="357" spans="1:5" ht="13.5" thickBot="1">
      <c r="A357" s="48">
        <v>3</v>
      </c>
      <c r="B357" s="47">
        <v>30</v>
      </c>
      <c r="C357" s="47"/>
      <c r="D357" s="47" t="s">
        <v>907</v>
      </c>
      <c r="E357" s="49">
        <v>360</v>
      </c>
    </row>
    <row r="358" spans="1:5" ht="13.5" thickBot="1">
      <c r="A358" s="48">
        <v>3</v>
      </c>
      <c r="B358" s="47">
        <v>31</v>
      </c>
      <c r="C358" s="47"/>
      <c r="D358" s="47" t="s">
        <v>908</v>
      </c>
      <c r="E358" s="49">
        <v>45</v>
      </c>
    </row>
    <row r="359" spans="1:5" ht="12.75">
      <c r="A359" s="364">
        <v>3</v>
      </c>
      <c r="B359" s="364">
        <v>32</v>
      </c>
      <c r="C359" s="364"/>
      <c r="D359" s="45" t="s">
        <v>909</v>
      </c>
      <c r="E359" s="366">
        <v>720</v>
      </c>
    </row>
    <row r="360" spans="1:5" ht="13.5" thickBot="1">
      <c r="A360" s="365"/>
      <c r="B360" s="365"/>
      <c r="C360" s="365"/>
      <c r="D360" s="47" t="s">
        <v>910</v>
      </c>
      <c r="E360" s="367"/>
    </row>
    <row r="361" spans="1:5" ht="12.75">
      <c r="A361" s="368">
        <v>3</v>
      </c>
      <c r="B361" s="368">
        <v>33</v>
      </c>
      <c r="C361" s="368"/>
      <c r="D361" s="45" t="s">
        <v>911</v>
      </c>
      <c r="E361" s="370">
        <v>270</v>
      </c>
    </row>
    <row r="362" spans="1:5" ht="13.5" thickBot="1">
      <c r="A362" s="365"/>
      <c r="B362" s="365"/>
      <c r="C362" s="365"/>
      <c r="D362" s="47" t="s">
        <v>859</v>
      </c>
      <c r="E362" s="367"/>
    </row>
    <row r="363" spans="1:5" ht="13.5" thickBot="1">
      <c r="A363" s="48">
        <v>3</v>
      </c>
      <c r="B363" s="47">
        <v>34</v>
      </c>
      <c r="C363" s="47"/>
      <c r="D363" s="47" t="s">
        <v>912</v>
      </c>
      <c r="E363" s="49">
        <v>180</v>
      </c>
    </row>
    <row r="364" spans="1:5" ht="13.5" thickBot="1">
      <c r="A364" s="48">
        <v>3</v>
      </c>
      <c r="B364" s="47">
        <v>35</v>
      </c>
      <c r="C364" s="47"/>
      <c r="D364" s="47" t="s">
        <v>913</v>
      </c>
      <c r="E364" s="49">
        <v>360</v>
      </c>
    </row>
    <row r="365" spans="1:5" ht="13.5" thickBot="1">
      <c r="A365" s="48">
        <v>3</v>
      </c>
      <c r="B365" s="47">
        <v>36</v>
      </c>
      <c r="C365" s="47"/>
      <c r="D365" s="47" t="s">
        <v>914</v>
      </c>
      <c r="E365" s="49">
        <v>90</v>
      </c>
    </row>
    <row r="366" spans="1:5" ht="12.75">
      <c r="A366" s="364">
        <v>3</v>
      </c>
      <c r="B366" s="364">
        <v>37</v>
      </c>
      <c r="C366" s="364"/>
      <c r="D366" s="45" t="s">
        <v>915</v>
      </c>
      <c r="E366" s="366">
        <v>135</v>
      </c>
    </row>
    <row r="367" spans="1:5" ht="13.5" thickBot="1">
      <c r="A367" s="365"/>
      <c r="B367" s="365"/>
      <c r="C367" s="365"/>
      <c r="D367" s="47" t="s">
        <v>916</v>
      </c>
      <c r="E367" s="367"/>
    </row>
    <row r="368" spans="1:5" ht="12.75">
      <c r="A368" s="368">
        <v>3</v>
      </c>
      <c r="B368" s="368">
        <v>38</v>
      </c>
      <c r="C368" s="368"/>
      <c r="D368" s="45" t="s">
        <v>917</v>
      </c>
      <c r="E368" s="370">
        <v>810</v>
      </c>
    </row>
    <row r="369" spans="1:5" ht="13.5" thickBot="1">
      <c r="A369" s="365"/>
      <c r="B369" s="365"/>
      <c r="C369" s="365"/>
      <c r="D369" s="47" t="s">
        <v>916</v>
      </c>
      <c r="E369" s="367"/>
    </row>
    <row r="370" spans="1:5" ht="13.5" thickBot="1">
      <c r="A370" s="48">
        <v>3</v>
      </c>
      <c r="B370" s="47">
        <v>39</v>
      </c>
      <c r="C370" s="47"/>
      <c r="D370" s="47" t="s">
        <v>918</v>
      </c>
      <c r="E370" s="49">
        <v>270</v>
      </c>
    </row>
    <row r="371" spans="1:5" ht="13.5" thickBot="1">
      <c r="A371" s="48">
        <v>3</v>
      </c>
      <c r="B371" s="47">
        <v>40</v>
      </c>
      <c r="C371" s="47"/>
      <c r="D371" s="47" t="s">
        <v>919</v>
      </c>
      <c r="E371" s="49">
        <v>270</v>
      </c>
    </row>
    <row r="372" spans="1:5" ht="12.75">
      <c r="A372" s="364">
        <v>3</v>
      </c>
      <c r="B372" s="364">
        <v>41</v>
      </c>
      <c r="C372" s="364"/>
      <c r="D372" s="45" t="s">
        <v>920</v>
      </c>
      <c r="E372" s="366">
        <v>90</v>
      </c>
    </row>
    <row r="373" spans="1:5" ht="13.5" thickBot="1">
      <c r="A373" s="365"/>
      <c r="B373" s="365"/>
      <c r="C373" s="365"/>
      <c r="D373" s="47" t="s">
        <v>921</v>
      </c>
      <c r="E373" s="367"/>
    </row>
    <row r="374" spans="1:5" ht="13.5" thickBot="1">
      <c r="A374" s="48">
        <v>3</v>
      </c>
      <c r="B374" s="47">
        <v>42</v>
      </c>
      <c r="C374" s="47"/>
      <c r="D374" s="47" t="s">
        <v>922</v>
      </c>
      <c r="E374" s="49">
        <v>360</v>
      </c>
    </row>
    <row r="375" spans="1:5" ht="12.75">
      <c r="A375" s="364">
        <v>3</v>
      </c>
      <c r="B375" s="364">
        <v>43</v>
      </c>
      <c r="C375" s="364"/>
      <c r="D375" s="45" t="s">
        <v>923</v>
      </c>
      <c r="E375" s="366">
        <v>360</v>
      </c>
    </row>
    <row r="376" spans="1:5" ht="13.5" thickBot="1">
      <c r="A376" s="365"/>
      <c r="B376" s="365"/>
      <c r="C376" s="365"/>
      <c r="D376" s="47" t="s">
        <v>820</v>
      </c>
      <c r="E376" s="367"/>
    </row>
    <row r="377" spans="1:5" ht="12.75">
      <c r="A377" s="368">
        <v>3</v>
      </c>
      <c r="B377" s="368">
        <v>44</v>
      </c>
      <c r="C377" s="368"/>
      <c r="D377" s="45" t="s">
        <v>924</v>
      </c>
      <c r="E377" s="370">
        <v>540</v>
      </c>
    </row>
    <row r="378" spans="1:5" ht="12.75">
      <c r="A378" s="369"/>
      <c r="B378" s="369"/>
      <c r="C378" s="369"/>
      <c r="D378" s="45" t="s">
        <v>925</v>
      </c>
      <c r="E378" s="371"/>
    </row>
    <row r="379" spans="1:5" ht="13.5" thickBot="1">
      <c r="A379" s="365"/>
      <c r="B379" s="365"/>
      <c r="C379" s="365"/>
      <c r="D379" s="47" t="s">
        <v>926</v>
      </c>
      <c r="E379" s="367"/>
    </row>
    <row r="380" spans="1:5" ht="12.75">
      <c r="A380" s="368">
        <v>3</v>
      </c>
      <c r="B380" s="368">
        <v>45</v>
      </c>
      <c r="C380" s="368"/>
      <c r="D380" s="45" t="s">
        <v>924</v>
      </c>
      <c r="E380" s="370">
        <v>630</v>
      </c>
    </row>
    <row r="381" spans="1:5" ht="12.75">
      <c r="A381" s="369"/>
      <c r="B381" s="369"/>
      <c r="C381" s="369"/>
      <c r="D381" s="45" t="s">
        <v>927</v>
      </c>
      <c r="E381" s="371"/>
    </row>
    <row r="382" spans="1:5" ht="13.5" thickBot="1">
      <c r="A382" s="365"/>
      <c r="B382" s="365"/>
      <c r="C382" s="365"/>
      <c r="D382" s="47" t="s">
        <v>926</v>
      </c>
      <c r="E382" s="367"/>
    </row>
    <row r="383" spans="1:5" ht="13.5" thickBot="1">
      <c r="A383" s="48">
        <v>3</v>
      </c>
      <c r="B383" s="47">
        <v>46</v>
      </c>
      <c r="C383" s="47"/>
      <c r="D383" s="47" t="s">
        <v>928</v>
      </c>
      <c r="E383" s="49">
        <v>540</v>
      </c>
    </row>
    <row r="384" spans="1:5" ht="13.5" thickBot="1">
      <c r="A384" s="48">
        <v>3</v>
      </c>
      <c r="B384" s="47">
        <v>47</v>
      </c>
      <c r="C384" s="47"/>
      <c r="D384" s="47" t="s">
        <v>929</v>
      </c>
      <c r="E384" s="49">
        <v>90</v>
      </c>
    </row>
    <row r="385" spans="1:5" ht="13.5" thickBot="1">
      <c r="A385" s="48">
        <v>3</v>
      </c>
      <c r="B385" s="47">
        <v>50</v>
      </c>
      <c r="C385" s="47"/>
      <c r="D385" s="47" t="s">
        <v>930</v>
      </c>
      <c r="E385" s="49">
        <v>630</v>
      </c>
    </row>
    <row r="386" spans="1:5" ht="13.5" thickBot="1">
      <c r="A386" s="48">
        <v>3</v>
      </c>
      <c r="B386" s="47">
        <v>51</v>
      </c>
      <c r="C386" s="47"/>
      <c r="D386" s="47" t="s">
        <v>931</v>
      </c>
      <c r="E386" s="49">
        <v>990</v>
      </c>
    </row>
    <row r="387" spans="1:5" ht="12.75">
      <c r="A387" s="364">
        <v>3</v>
      </c>
      <c r="B387" s="364">
        <v>52</v>
      </c>
      <c r="C387" s="364"/>
      <c r="D387" s="45" t="s">
        <v>932</v>
      </c>
      <c r="E387" s="366">
        <v>450</v>
      </c>
    </row>
    <row r="388" spans="1:5" ht="12.75">
      <c r="A388" s="369"/>
      <c r="B388" s="369"/>
      <c r="C388" s="369"/>
      <c r="D388" s="45" t="s">
        <v>933</v>
      </c>
      <c r="E388" s="371"/>
    </row>
    <row r="389" spans="1:5" ht="13.5" thickBot="1">
      <c r="A389" s="365"/>
      <c r="B389" s="365"/>
      <c r="C389" s="365"/>
      <c r="D389" s="47" t="s">
        <v>934</v>
      </c>
      <c r="E389" s="367"/>
    </row>
    <row r="390" spans="1:5" ht="12.75">
      <c r="A390" s="368">
        <v>3</v>
      </c>
      <c r="B390" s="368">
        <v>53</v>
      </c>
      <c r="C390" s="368"/>
      <c r="D390" s="45" t="s">
        <v>932</v>
      </c>
      <c r="E390" s="370">
        <v>180</v>
      </c>
    </row>
    <row r="391" spans="1:5" ht="12.75">
      <c r="A391" s="369"/>
      <c r="B391" s="369"/>
      <c r="C391" s="369"/>
      <c r="D391" s="45" t="s">
        <v>935</v>
      </c>
      <c r="E391" s="371"/>
    </row>
    <row r="392" spans="1:5" ht="13.5" thickBot="1">
      <c r="A392" s="365"/>
      <c r="B392" s="365"/>
      <c r="C392" s="365"/>
      <c r="D392" s="47" t="s">
        <v>936</v>
      </c>
      <c r="E392" s="367"/>
    </row>
    <row r="393" spans="1:5" ht="12.75">
      <c r="A393" s="368">
        <v>3</v>
      </c>
      <c r="B393" s="368">
        <v>54</v>
      </c>
      <c r="C393" s="368"/>
      <c r="D393" s="45" t="s">
        <v>937</v>
      </c>
      <c r="E393" s="370">
        <v>180</v>
      </c>
    </row>
    <row r="394" spans="1:5" ht="13.5" thickBot="1">
      <c r="A394" s="365"/>
      <c r="B394" s="365"/>
      <c r="C394" s="365"/>
      <c r="D394" s="47" t="s">
        <v>938</v>
      </c>
      <c r="E394" s="367"/>
    </row>
    <row r="395" spans="1:5" ht="12.75">
      <c r="A395" s="368">
        <v>3</v>
      </c>
      <c r="B395" s="368">
        <v>55</v>
      </c>
      <c r="C395" s="368"/>
      <c r="D395" s="45" t="s">
        <v>939</v>
      </c>
      <c r="E395" s="370">
        <v>4500</v>
      </c>
    </row>
    <row r="396" spans="1:5" ht="13.5" thickBot="1">
      <c r="A396" s="365"/>
      <c r="B396" s="365"/>
      <c r="C396" s="365"/>
      <c r="D396" s="47" t="s">
        <v>940</v>
      </c>
      <c r="E396" s="367"/>
    </row>
    <row r="397" spans="1:5" ht="13.5" thickBot="1">
      <c r="A397" s="48">
        <v>3</v>
      </c>
      <c r="B397" s="47">
        <v>56</v>
      </c>
      <c r="C397" s="47"/>
      <c r="D397" s="47" t="s">
        <v>941</v>
      </c>
      <c r="E397" s="49">
        <v>180</v>
      </c>
    </row>
    <row r="398" spans="1:5" ht="13.5" thickBot="1">
      <c r="A398" s="48">
        <v>3</v>
      </c>
      <c r="B398" s="47">
        <v>57</v>
      </c>
      <c r="C398" s="47"/>
      <c r="D398" s="47" t="s">
        <v>942</v>
      </c>
      <c r="E398" s="49">
        <v>630</v>
      </c>
    </row>
    <row r="399" spans="1:5" ht="12.75">
      <c r="A399" s="9"/>
      <c r="B399" s="9"/>
      <c r="C399" s="9"/>
      <c r="D399" s="9"/>
      <c r="E399" s="12"/>
    </row>
    <row r="400" spans="1:5" ht="12.75">
      <c r="A400" s="13"/>
      <c r="B400" s="13"/>
      <c r="C400" s="13"/>
      <c r="D400" s="13"/>
      <c r="E400" s="14"/>
    </row>
    <row r="401" spans="1:5" ht="12.75">
      <c r="A401" s="13"/>
      <c r="B401" s="13"/>
      <c r="C401" s="13"/>
      <c r="D401" s="13"/>
      <c r="E401" s="14"/>
    </row>
    <row r="402" spans="1:5" ht="12.75">
      <c r="A402" s="13"/>
      <c r="B402" s="13"/>
      <c r="C402" s="13"/>
      <c r="D402" s="13"/>
      <c r="E402" s="14"/>
    </row>
    <row r="403" spans="1:5" ht="12.75">
      <c r="A403" s="13"/>
      <c r="B403" s="13"/>
      <c r="C403" s="13"/>
      <c r="D403" s="13"/>
      <c r="E403" s="14"/>
    </row>
    <row r="404" spans="1:5" ht="12.75">
      <c r="A404" s="13"/>
      <c r="B404" s="13"/>
      <c r="C404" s="13"/>
      <c r="D404" s="13"/>
      <c r="E404" s="14"/>
    </row>
    <row r="405" spans="1:5" ht="12.75">
      <c r="A405" s="13"/>
      <c r="B405" s="13"/>
      <c r="C405" s="13"/>
      <c r="D405" s="13"/>
      <c r="E405" s="14"/>
    </row>
    <row r="406" spans="1:5" ht="12.75">
      <c r="A406" s="13"/>
      <c r="B406" s="13"/>
      <c r="C406" s="13"/>
      <c r="D406" s="13"/>
      <c r="E406" s="14"/>
    </row>
    <row r="407" spans="1:5" ht="12.75">
      <c r="A407" s="13"/>
      <c r="B407" s="13"/>
      <c r="C407" s="13"/>
      <c r="D407" s="13"/>
      <c r="E407" s="14"/>
    </row>
    <row r="408" spans="1:5" ht="12.75">
      <c r="A408" s="13"/>
      <c r="B408" s="13"/>
      <c r="C408" s="13"/>
      <c r="D408" s="13"/>
      <c r="E408" s="14"/>
    </row>
    <row r="409" spans="1:5" ht="12.75">
      <c r="A409" s="13"/>
      <c r="B409" s="13"/>
      <c r="C409" s="13"/>
      <c r="D409" s="13"/>
      <c r="E409" s="14"/>
    </row>
    <row r="410" spans="1:5" ht="12.75">
      <c r="A410" s="13"/>
      <c r="B410" s="13"/>
      <c r="C410" s="13"/>
      <c r="D410" s="13"/>
      <c r="E410" s="14"/>
    </row>
    <row r="411" spans="1:5" ht="12.75">
      <c r="A411" s="13"/>
      <c r="B411" s="13"/>
      <c r="C411" s="13"/>
      <c r="D411" s="13"/>
      <c r="E411" s="14"/>
    </row>
    <row r="412" spans="1:5" ht="12.75">
      <c r="A412" s="13"/>
      <c r="B412" s="13"/>
      <c r="C412" s="13"/>
      <c r="D412" s="13"/>
      <c r="E412" s="14"/>
    </row>
    <row r="413" spans="1:5" ht="12.75">
      <c r="A413" s="13"/>
      <c r="B413" s="13"/>
      <c r="C413" s="13"/>
      <c r="D413" s="13"/>
      <c r="E413" s="14"/>
    </row>
    <row r="414" spans="1:5" ht="12.75">
      <c r="A414" s="13"/>
      <c r="B414" s="13"/>
      <c r="C414" s="13"/>
      <c r="D414" s="13"/>
      <c r="E414" s="14"/>
    </row>
    <row r="415" spans="1:5" ht="12.75">
      <c r="A415" s="13"/>
      <c r="B415" s="13"/>
      <c r="C415" s="13"/>
      <c r="D415" s="13"/>
      <c r="E415" s="14"/>
    </row>
    <row r="416" spans="1:5" ht="12.75">
      <c r="A416" s="13"/>
      <c r="B416" s="13"/>
      <c r="C416" s="13"/>
      <c r="D416" s="13"/>
      <c r="E416" s="14"/>
    </row>
    <row r="417" spans="1:5" ht="12.75">
      <c r="A417" s="13"/>
      <c r="B417" s="13"/>
      <c r="C417" s="13"/>
      <c r="D417" s="13"/>
      <c r="E417" s="14"/>
    </row>
    <row r="418" spans="1:5" ht="12.75">
      <c r="A418" s="13"/>
      <c r="B418" s="13"/>
      <c r="C418" s="13"/>
      <c r="D418" s="13"/>
      <c r="E418" s="14"/>
    </row>
    <row r="419" spans="1:5" ht="12.75">
      <c r="A419" s="13"/>
      <c r="B419" s="13"/>
      <c r="C419" s="13"/>
      <c r="D419" s="13"/>
      <c r="E419" s="14"/>
    </row>
    <row r="420" spans="1:5" ht="12.75">
      <c r="A420" s="13"/>
      <c r="B420" s="13"/>
      <c r="C420" s="13"/>
      <c r="D420" s="13"/>
      <c r="E420" s="14"/>
    </row>
    <row r="421" spans="1:5" ht="12.75">
      <c r="A421" s="13"/>
      <c r="B421" s="13"/>
      <c r="C421" s="13"/>
      <c r="D421" s="13"/>
      <c r="E421" s="14"/>
    </row>
    <row r="422" spans="1:5" ht="12.75">
      <c r="A422" s="13"/>
      <c r="B422" s="13"/>
      <c r="C422" s="13"/>
      <c r="D422" s="13"/>
      <c r="E422" s="14"/>
    </row>
    <row r="423" spans="1:5" ht="12.75">
      <c r="A423" s="13"/>
      <c r="B423" s="13"/>
      <c r="C423" s="13"/>
      <c r="D423" s="13"/>
      <c r="E423" s="14"/>
    </row>
    <row r="424" spans="1:5" ht="12.75">
      <c r="A424" s="13"/>
      <c r="B424" s="13"/>
      <c r="C424" s="13"/>
      <c r="D424" s="13"/>
      <c r="E424" s="14"/>
    </row>
    <row r="425" spans="1:5" ht="12.75">
      <c r="A425" s="13"/>
      <c r="B425" s="13"/>
      <c r="C425" s="13"/>
      <c r="D425" s="13"/>
      <c r="E425" s="14"/>
    </row>
    <row r="426" spans="1:5" ht="12.75">
      <c r="A426" s="13"/>
      <c r="B426" s="13"/>
      <c r="C426" s="13"/>
      <c r="D426" s="13"/>
      <c r="E426" s="14"/>
    </row>
  </sheetData>
  <sheetProtection/>
  <mergeCells count="473">
    <mergeCell ref="C393:C394"/>
    <mergeCell ref="E393:E394"/>
    <mergeCell ref="A390:A392"/>
    <mergeCell ref="B390:B392"/>
    <mergeCell ref="C390:C392"/>
    <mergeCell ref="E390:E392"/>
    <mergeCell ref="A375:A376"/>
    <mergeCell ref="B375:B376"/>
    <mergeCell ref="C375:C376"/>
    <mergeCell ref="E375:E376"/>
    <mergeCell ref="A372:A373"/>
    <mergeCell ref="B372:B373"/>
    <mergeCell ref="C372:C373"/>
    <mergeCell ref="E372:E373"/>
    <mergeCell ref="A361:A362"/>
    <mergeCell ref="B361:B362"/>
    <mergeCell ref="C361:C362"/>
    <mergeCell ref="E361:E362"/>
    <mergeCell ref="A359:A360"/>
    <mergeCell ref="B359:B360"/>
    <mergeCell ref="C359:C360"/>
    <mergeCell ref="E359:E360"/>
    <mergeCell ref="A350:A351"/>
    <mergeCell ref="B350:B351"/>
    <mergeCell ref="C350:C351"/>
    <mergeCell ref="E350:E351"/>
    <mergeCell ref="A348:A349"/>
    <mergeCell ref="B348:B349"/>
    <mergeCell ref="C348:C349"/>
    <mergeCell ref="E348:E349"/>
    <mergeCell ref="C341:C342"/>
    <mergeCell ref="E341:E342"/>
    <mergeCell ref="A336:A340"/>
    <mergeCell ref="B336:B340"/>
    <mergeCell ref="C336:C340"/>
    <mergeCell ref="E336:E340"/>
    <mergeCell ref="C328:C329"/>
    <mergeCell ref="E328:E329"/>
    <mergeCell ref="A325:A326"/>
    <mergeCell ref="B325:B326"/>
    <mergeCell ref="C325:C326"/>
    <mergeCell ref="E325:E326"/>
    <mergeCell ref="C313:C316"/>
    <mergeCell ref="E313:E316"/>
    <mergeCell ref="A317:A318"/>
    <mergeCell ref="B317:B318"/>
    <mergeCell ref="C317:C318"/>
    <mergeCell ref="E317:E318"/>
    <mergeCell ref="A311:A312"/>
    <mergeCell ref="B311:B312"/>
    <mergeCell ref="C311:C312"/>
    <mergeCell ref="E311:E312"/>
    <mergeCell ref="A303:A304"/>
    <mergeCell ref="B303:B304"/>
    <mergeCell ref="C303:C304"/>
    <mergeCell ref="E303:E304"/>
    <mergeCell ref="A300:A302"/>
    <mergeCell ref="B300:B302"/>
    <mergeCell ref="C300:C302"/>
    <mergeCell ref="E300:E302"/>
    <mergeCell ref="A289:A294"/>
    <mergeCell ref="B289:B294"/>
    <mergeCell ref="C289:C294"/>
    <mergeCell ref="E289:E294"/>
    <mergeCell ref="A298:A299"/>
    <mergeCell ref="B298:B299"/>
    <mergeCell ref="A283:A288"/>
    <mergeCell ref="B283:B288"/>
    <mergeCell ref="C283:C288"/>
    <mergeCell ref="E283:E288"/>
    <mergeCell ref="A267:A271"/>
    <mergeCell ref="B267:B271"/>
    <mergeCell ref="C267:C271"/>
    <mergeCell ref="E267:E271"/>
    <mergeCell ref="A277:A282"/>
    <mergeCell ref="B277:B282"/>
    <mergeCell ref="A261:A266"/>
    <mergeCell ref="B261:B266"/>
    <mergeCell ref="C261:C266"/>
    <mergeCell ref="E261:E266"/>
    <mergeCell ref="A251:A253"/>
    <mergeCell ref="B251:B253"/>
    <mergeCell ref="C251:C253"/>
    <mergeCell ref="E251:E253"/>
    <mergeCell ref="A258:A260"/>
    <mergeCell ref="B258:B260"/>
    <mergeCell ref="A249:A250"/>
    <mergeCell ref="B249:B250"/>
    <mergeCell ref="C249:C250"/>
    <mergeCell ref="E249:E250"/>
    <mergeCell ref="A241:A243"/>
    <mergeCell ref="B241:B243"/>
    <mergeCell ref="C241:C243"/>
    <mergeCell ref="E241:E243"/>
    <mergeCell ref="A247:A248"/>
    <mergeCell ref="B247:B248"/>
    <mergeCell ref="A238:A240"/>
    <mergeCell ref="B238:B240"/>
    <mergeCell ref="C238:C240"/>
    <mergeCell ref="E238:E240"/>
    <mergeCell ref="A231:A233"/>
    <mergeCell ref="B231:B233"/>
    <mergeCell ref="C231:C233"/>
    <mergeCell ref="E231:E233"/>
    <mergeCell ref="A236:A237"/>
    <mergeCell ref="B236:B237"/>
    <mergeCell ref="A228:A230"/>
    <mergeCell ref="B228:B230"/>
    <mergeCell ref="C228:C230"/>
    <mergeCell ref="E228:E230"/>
    <mergeCell ref="A222:A223"/>
    <mergeCell ref="B222:B223"/>
    <mergeCell ref="C222:C223"/>
    <mergeCell ref="E222:E223"/>
    <mergeCell ref="A226:A227"/>
    <mergeCell ref="B226:B227"/>
    <mergeCell ref="A220:A221"/>
    <mergeCell ref="B220:B221"/>
    <mergeCell ref="C220:C221"/>
    <mergeCell ref="E220:E221"/>
    <mergeCell ref="A203:A205"/>
    <mergeCell ref="B203:B205"/>
    <mergeCell ref="C203:C205"/>
    <mergeCell ref="E203:E205"/>
    <mergeCell ref="A214:A217"/>
    <mergeCell ref="B214:B217"/>
    <mergeCell ref="A201:A202"/>
    <mergeCell ref="B201:B202"/>
    <mergeCell ref="C201:C202"/>
    <mergeCell ref="E201:E202"/>
    <mergeCell ref="A193:A195"/>
    <mergeCell ref="B193:B195"/>
    <mergeCell ref="C193:C195"/>
    <mergeCell ref="E193:E195"/>
    <mergeCell ref="A199:A200"/>
    <mergeCell ref="B199:B200"/>
    <mergeCell ref="A190:A192"/>
    <mergeCell ref="B190:B192"/>
    <mergeCell ref="C190:C192"/>
    <mergeCell ref="E190:E192"/>
    <mergeCell ref="A175:A178"/>
    <mergeCell ref="B175:B178"/>
    <mergeCell ref="C175:C178"/>
    <mergeCell ref="E175:E178"/>
    <mergeCell ref="A188:A189"/>
    <mergeCell ref="B188:B189"/>
    <mergeCell ref="A172:A174"/>
    <mergeCell ref="B172:B174"/>
    <mergeCell ref="C172:C174"/>
    <mergeCell ref="E172:E174"/>
    <mergeCell ref="A163:A167"/>
    <mergeCell ref="B163:B167"/>
    <mergeCell ref="C163:C167"/>
    <mergeCell ref="E163:E167"/>
    <mergeCell ref="A170:A171"/>
    <mergeCell ref="B170:B171"/>
    <mergeCell ref="A160:A162"/>
    <mergeCell ref="B160:B162"/>
    <mergeCell ref="C160:C162"/>
    <mergeCell ref="E160:E162"/>
    <mergeCell ref="A147:A150"/>
    <mergeCell ref="B147:B150"/>
    <mergeCell ref="C147:C150"/>
    <mergeCell ref="E147:E150"/>
    <mergeCell ref="A155:A158"/>
    <mergeCell ref="B155:B158"/>
    <mergeCell ref="A143:A146"/>
    <mergeCell ref="B143:B146"/>
    <mergeCell ref="C143:C146"/>
    <mergeCell ref="E143:E146"/>
    <mergeCell ref="A131:A134"/>
    <mergeCell ref="B131:B134"/>
    <mergeCell ref="C131:C134"/>
    <mergeCell ref="E131:E134"/>
    <mergeCell ref="A139:A142"/>
    <mergeCell ref="B139:B142"/>
    <mergeCell ref="B125:B126"/>
    <mergeCell ref="C125:C126"/>
    <mergeCell ref="D125:E125"/>
    <mergeCell ref="A127:A130"/>
    <mergeCell ref="B127:B130"/>
    <mergeCell ref="C127:C130"/>
    <mergeCell ref="E127:E130"/>
    <mergeCell ref="B121:B122"/>
    <mergeCell ref="C121:C122"/>
    <mergeCell ref="E121:E122"/>
    <mergeCell ref="A117:A120"/>
    <mergeCell ref="B117:B120"/>
    <mergeCell ref="C117:C120"/>
    <mergeCell ref="E117:E120"/>
    <mergeCell ref="D107:E107"/>
    <mergeCell ref="D108:E108"/>
    <mergeCell ref="A109:A112"/>
    <mergeCell ref="B109:B112"/>
    <mergeCell ref="C109:C112"/>
    <mergeCell ref="E109:E112"/>
    <mergeCell ref="A104:A106"/>
    <mergeCell ref="B104:B106"/>
    <mergeCell ref="C104:C106"/>
    <mergeCell ref="E104:E106"/>
    <mergeCell ref="A101:A103"/>
    <mergeCell ref="B101:B103"/>
    <mergeCell ref="C101:C103"/>
    <mergeCell ref="E101:E103"/>
    <mergeCell ref="B93:B94"/>
    <mergeCell ref="C93:C94"/>
    <mergeCell ref="E93:E94"/>
    <mergeCell ref="A87:A90"/>
    <mergeCell ref="B87:B90"/>
    <mergeCell ref="C87:C90"/>
    <mergeCell ref="E87:E90"/>
    <mergeCell ref="A85:A86"/>
    <mergeCell ref="B85:B86"/>
    <mergeCell ref="C85:C86"/>
    <mergeCell ref="E85:E86"/>
    <mergeCell ref="A75:A77"/>
    <mergeCell ref="B75:B77"/>
    <mergeCell ref="C75:C77"/>
    <mergeCell ref="E75:E77"/>
    <mergeCell ref="A83:A84"/>
    <mergeCell ref="B83:B84"/>
    <mergeCell ref="A69:A72"/>
    <mergeCell ref="B69:B72"/>
    <mergeCell ref="C69:C72"/>
    <mergeCell ref="E69:E72"/>
    <mergeCell ref="A64:A68"/>
    <mergeCell ref="B64:B68"/>
    <mergeCell ref="C64:C68"/>
    <mergeCell ref="E64:E68"/>
    <mergeCell ref="C57:C59"/>
    <mergeCell ref="E57:E59"/>
    <mergeCell ref="A54:A55"/>
    <mergeCell ref="B54:B55"/>
    <mergeCell ref="C54:C55"/>
    <mergeCell ref="E54:E55"/>
    <mergeCell ref="A47:A49"/>
    <mergeCell ref="B47:B49"/>
    <mergeCell ref="C47:C49"/>
    <mergeCell ref="E47:E49"/>
    <mergeCell ref="A42:A43"/>
    <mergeCell ref="B42:B43"/>
    <mergeCell ref="C42:C43"/>
    <mergeCell ref="E42:E43"/>
    <mergeCell ref="A44:A46"/>
    <mergeCell ref="B44:B46"/>
    <mergeCell ref="A33:A34"/>
    <mergeCell ref="B33:B34"/>
    <mergeCell ref="C33:C34"/>
    <mergeCell ref="E33:E34"/>
    <mergeCell ref="A26:A28"/>
    <mergeCell ref="B26:B28"/>
    <mergeCell ref="C26:C28"/>
    <mergeCell ref="E26:E28"/>
    <mergeCell ref="A30:A31"/>
    <mergeCell ref="B30:B31"/>
    <mergeCell ref="A24:A25"/>
    <mergeCell ref="B24:B25"/>
    <mergeCell ref="C24:C25"/>
    <mergeCell ref="E24:E25"/>
    <mergeCell ref="A13:A20"/>
    <mergeCell ref="B13:B20"/>
    <mergeCell ref="C13:C20"/>
    <mergeCell ref="E13:E20"/>
    <mergeCell ref="C7:C12"/>
    <mergeCell ref="E7:E12"/>
    <mergeCell ref="A5:A6"/>
    <mergeCell ref="B5:B6"/>
    <mergeCell ref="C5:C6"/>
    <mergeCell ref="E5:E6"/>
    <mergeCell ref="A395:A396"/>
    <mergeCell ref="B395:B396"/>
    <mergeCell ref="C395:C396"/>
    <mergeCell ref="E395:E396"/>
    <mergeCell ref="A387:A389"/>
    <mergeCell ref="B387:B389"/>
    <mergeCell ref="C387:C389"/>
    <mergeCell ref="E387:E389"/>
    <mergeCell ref="A393:A394"/>
    <mergeCell ref="B393:B394"/>
    <mergeCell ref="A380:A382"/>
    <mergeCell ref="B380:B382"/>
    <mergeCell ref="C380:C382"/>
    <mergeCell ref="E380:E382"/>
    <mergeCell ref="A377:A379"/>
    <mergeCell ref="B377:B379"/>
    <mergeCell ref="C377:C379"/>
    <mergeCell ref="E377:E379"/>
    <mergeCell ref="A368:A369"/>
    <mergeCell ref="B368:B369"/>
    <mergeCell ref="C368:C369"/>
    <mergeCell ref="E368:E369"/>
    <mergeCell ref="A366:A367"/>
    <mergeCell ref="B366:B367"/>
    <mergeCell ref="C366:C367"/>
    <mergeCell ref="E366:E367"/>
    <mergeCell ref="A354:A355"/>
    <mergeCell ref="B354:B355"/>
    <mergeCell ref="C354:C355"/>
    <mergeCell ref="E354:E355"/>
    <mergeCell ref="A352:A353"/>
    <mergeCell ref="B352:B353"/>
    <mergeCell ref="C352:C353"/>
    <mergeCell ref="E352:E353"/>
    <mergeCell ref="A343:A344"/>
    <mergeCell ref="B343:B344"/>
    <mergeCell ref="C343:C344"/>
    <mergeCell ref="E343:E344"/>
    <mergeCell ref="A333:A334"/>
    <mergeCell ref="B333:B334"/>
    <mergeCell ref="C333:C334"/>
    <mergeCell ref="E333:E334"/>
    <mergeCell ref="A341:A342"/>
    <mergeCell ref="B341:B342"/>
    <mergeCell ref="A331:A332"/>
    <mergeCell ref="B331:B332"/>
    <mergeCell ref="C331:C332"/>
    <mergeCell ref="E331:E332"/>
    <mergeCell ref="A322:A323"/>
    <mergeCell ref="B322:B323"/>
    <mergeCell ref="C322:C323"/>
    <mergeCell ref="E322:E323"/>
    <mergeCell ref="A328:A329"/>
    <mergeCell ref="B328:B329"/>
    <mergeCell ref="A319:A320"/>
    <mergeCell ref="B319:B320"/>
    <mergeCell ref="C319:C320"/>
    <mergeCell ref="E319:E320"/>
    <mergeCell ref="A313:A316"/>
    <mergeCell ref="A307:A308"/>
    <mergeCell ref="B307:B308"/>
    <mergeCell ref="C307:C308"/>
    <mergeCell ref="B313:B316"/>
    <mergeCell ref="D307:E307"/>
    <mergeCell ref="C298:C299"/>
    <mergeCell ref="E298:E299"/>
    <mergeCell ref="A295:A297"/>
    <mergeCell ref="B295:B297"/>
    <mergeCell ref="C295:C297"/>
    <mergeCell ref="E295:E297"/>
    <mergeCell ref="C277:C282"/>
    <mergeCell ref="E277:E282"/>
    <mergeCell ref="A272:A276"/>
    <mergeCell ref="B272:B276"/>
    <mergeCell ref="C272:C276"/>
    <mergeCell ref="E272:E276"/>
    <mergeCell ref="C258:C260"/>
    <mergeCell ref="E258:E260"/>
    <mergeCell ref="A254:A257"/>
    <mergeCell ref="B254:B257"/>
    <mergeCell ref="C254:C257"/>
    <mergeCell ref="E254:E257"/>
    <mergeCell ref="C247:C248"/>
    <mergeCell ref="E247:E248"/>
    <mergeCell ref="A244:A245"/>
    <mergeCell ref="B244:B245"/>
    <mergeCell ref="C244:C245"/>
    <mergeCell ref="E244:E245"/>
    <mergeCell ref="C236:C237"/>
    <mergeCell ref="E236:E237"/>
    <mergeCell ref="A234:A235"/>
    <mergeCell ref="B234:B235"/>
    <mergeCell ref="C234:C235"/>
    <mergeCell ref="E234:E235"/>
    <mergeCell ref="C226:C227"/>
    <mergeCell ref="E226:E227"/>
    <mergeCell ref="A224:A225"/>
    <mergeCell ref="B224:B225"/>
    <mergeCell ref="C224:C225"/>
    <mergeCell ref="E224:E225"/>
    <mergeCell ref="C214:C217"/>
    <mergeCell ref="E214:E217"/>
    <mergeCell ref="A211:A213"/>
    <mergeCell ref="B211:B213"/>
    <mergeCell ref="C211:C213"/>
    <mergeCell ref="E211:E213"/>
    <mergeCell ref="A208:A209"/>
    <mergeCell ref="B208:B209"/>
    <mergeCell ref="C208:C209"/>
    <mergeCell ref="E208:E209"/>
    <mergeCell ref="A206:A207"/>
    <mergeCell ref="B206:B207"/>
    <mergeCell ref="C206:C207"/>
    <mergeCell ref="E206:E207"/>
    <mergeCell ref="C199:C200"/>
    <mergeCell ref="E199:E200"/>
    <mergeCell ref="A196:A198"/>
    <mergeCell ref="B196:B198"/>
    <mergeCell ref="C196:C198"/>
    <mergeCell ref="E196:E198"/>
    <mergeCell ref="C188:C189"/>
    <mergeCell ref="E188:E189"/>
    <mergeCell ref="A186:A187"/>
    <mergeCell ref="B186:B187"/>
    <mergeCell ref="C186:C187"/>
    <mergeCell ref="E186:E187"/>
    <mergeCell ref="C170:C171"/>
    <mergeCell ref="E170:E171"/>
    <mergeCell ref="A168:A169"/>
    <mergeCell ref="B168:B169"/>
    <mergeCell ref="C168:C169"/>
    <mergeCell ref="E168:E169"/>
    <mergeCell ref="C155:C158"/>
    <mergeCell ref="E155:E158"/>
    <mergeCell ref="A151:A154"/>
    <mergeCell ref="B151:B154"/>
    <mergeCell ref="C151:C154"/>
    <mergeCell ref="E151:E154"/>
    <mergeCell ref="C139:C142"/>
    <mergeCell ref="E139:E142"/>
    <mergeCell ref="A135:A138"/>
    <mergeCell ref="B135:B138"/>
    <mergeCell ref="C135:C138"/>
    <mergeCell ref="E135:E138"/>
    <mergeCell ref="E123:E124"/>
    <mergeCell ref="A123:A124"/>
    <mergeCell ref="B123:B124"/>
    <mergeCell ref="C123:C124"/>
    <mergeCell ref="A125:A126"/>
    <mergeCell ref="A113:A116"/>
    <mergeCell ref="B113:B116"/>
    <mergeCell ref="C113:C116"/>
    <mergeCell ref="E113:E116"/>
    <mergeCell ref="A121:A122"/>
    <mergeCell ref="A97:A100"/>
    <mergeCell ref="B97:B100"/>
    <mergeCell ref="C97:C100"/>
    <mergeCell ref="E97:E100"/>
    <mergeCell ref="D95:E95"/>
    <mergeCell ref="A91:A92"/>
    <mergeCell ref="B91:B92"/>
    <mergeCell ref="C91:C92"/>
    <mergeCell ref="E91:E92"/>
    <mergeCell ref="A93:A94"/>
    <mergeCell ref="C83:C84"/>
    <mergeCell ref="E83:E84"/>
    <mergeCell ref="A81:A82"/>
    <mergeCell ref="B81:B82"/>
    <mergeCell ref="C81:C82"/>
    <mergeCell ref="E81:E82"/>
    <mergeCell ref="A79:A80"/>
    <mergeCell ref="B79:B80"/>
    <mergeCell ref="C79:C80"/>
    <mergeCell ref="E79:E80"/>
    <mergeCell ref="A73:A74"/>
    <mergeCell ref="B73:B74"/>
    <mergeCell ref="C73:C74"/>
    <mergeCell ref="E73:E74"/>
    <mergeCell ref="A60:A63"/>
    <mergeCell ref="B60:B63"/>
    <mergeCell ref="C60:C63"/>
    <mergeCell ref="E60:E63"/>
    <mergeCell ref="A51:A52"/>
    <mergeCell ref="B51:B52"/>
    <mergeCell ref="C51:C52"/>
    <mergeCell ref="E51:E52"/>
    <mergeCell ref="A57:A59"/>
    <mergeCell ref="B57:B59"/>
    <mergeCell ref="C44:C46"/>
    <mergeCell ref="E44:E46"/>
    <mergeCell ref="A36:A39"/>
    <mergeCell ref="B36:B39"/>
    <mergeCell ref="C36:C39"/>
    <mergeCell ref="E36:E39"/>
    <mergeCell ref="A1:C3"/>
    <mergeCell ref="D1:D3"/>
    <mergeCell ref="C30:C31"/>
    <mergeCell ref="E30:E31"/>
    <mergeCell ref="A21:A23"/>
    <mergeCell ref="B21:B23"/>
    <mergeCell ref="C21:C23"/>
    <mergeCell ref="E21:E23"/>
    <mergeCell ref="A7:A12"/>
    <mergeCell ref="B7:B12"/>
  </mergeCells>
  <printOptions/>
  <pageMargins left="0.88" right="0.5" top="0.52" bottom="0.52" header="0.23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97">
      <selection activeCell="H136" sqref="H136"/>
    </sheetView>
  </sheetViews>
  <sheetFormatPr defaultColWidth="9.00390625" defaultRowHeight="12.75"/>
  <cols>
    <col min="1" max="1" width="2.75390625" style="15" customWidth="1"/>
    <col min="2" max="2" width="5.75390625" style="15" customWidth="1"/>
    <col min="3" max="3" width="61.375" style="16" customWidth="1"/>
    <col min="4" max="4" width="17.375" style="15" customWidth="1"/>
    <col min="5" max="5" width="9.125" style="17" customWidth="1"/>
    <col min="6" max="6" width="9.125" style="18" customWidth="1"/>
  </cols>
  <sheetData>
    <row r="1" spans="1:6" s="26" customFormat="1" ht="15">
      <c r="A1" s="15"/>
      <c r="B1" s="19"/>
      <c r="C1" s="20"/>
      <c r="D1" s="19"/>
      <c r="E1" s="25"/>
      <c r="F1" s="25"/>
    </row>
    <row r="2" spans="1:6" s="26" customFormat="1" ht="15">
      <c r="A2" s="76" t="s">
        <v>944</v>
      </c>
      <c r="B2" s="76"/>
      <c r="C2" s="77" t="s">
        <v>945</v>
      </c>
      <c r="D2" s="76" t="s">
        <v>946</v>
      </c>
      <c r="E2" s="25"/>
      <c r="F2" s="25"/>
    </row>
    <row r="3" spans="1:4" s="26" customFormat="1" ht="14.25">
      <c r="A3" s="21"/>
      <c r="B3" s="22"/>
      <c r="C3" s="23" t="s">
        <v>947</v>
      </c>
      <c r="D3" s="78"/>
    </row>
    <row r="4" spans="1:6" s="26" customFormat="1" ht="14.25">
      <c r="A4" s="24">
        <v>5</v>
      </c>
      <c r="B4" s="27">
        <v>1</v>
      </c>
      <c r="C4" s="32" t="s">
        <v>948</v>
      </c>
      <c r="D4" s="37">
        <v>900</v>
      </c>
      <c r="E4" s="25"/>
      <c r="F4" s="25"/>
    </row>
    <row r="5" spans="1:6" s="26" customFormat="1" ht="14.25">
      <c r="A5" s="24">
        <v>5</v>
      </c>
      <c r="B5" s="27">
        <v>2</v>
      </c>
      <c r="C5" s="32" t="s">
        <v>949</v>
      </c>
      <c r="D5" s="37"/>
      <c r="E5" s="25"/>
      <c r="F5" s="25"/>
    </row>
    <row r="6" spans="1:6" s="26" customFormat="1" ht="14.25">
      <c r="A6" s="24">
        <v>5</v>
      </c>
      <c r="B6" s="27" t="s">
        <v>950</v>
      </c>
      <c r="C6" s="79" t="s">
        <v>951</v>
      </c>
      <c r="D6" s="37">
        <v>960</v>
      </c>
      <c r="E6" s="25"/>
      <c r="F6" s="25"/>
    </row>
    <row r="7" spans="1:6" s="26" customFormat="1" ht="14.25">
      <c r="A7" s="24">
        <v>5</v>
      </c>
      <c r="B7" s="27" t="s">
        <v>952</v>
      </c>
      <c r="C7" s="79" t="s">
        <v>953</v>
      </c>
      <c r="D7" s="37">
        <v>1200</v>
      </c>
      <c r="E7" s="25"/>
      <c r="F7" s="25"/>
    </row>
    <row r="8" spans="1:6" s="26" customFormat="1" ht="14.25">
      <c r="A8" s="24">
        <v>5</v>
      </c>
      <c r="B8" s="27">
        <v>3</v>
      </c>
      <c r="C8" s="32" t="s">
        <v>954</v>
      </c>
      <c r="D8" s="37">
        <v>510</v>
      </c>
      <c r="E8" s="25"/>
      <c r="F8" s="25"/>
    </row>
    <row r="9" spans="1:6" s="26" customFormat="1" ht="14.25">
      <c r="A9" s="24">
        <v>5</v>
      </c>
      <c r="B9" s="27">
        <v>4</v>
      </c>
      <c r="C9" s="32" t="s">
        <v>955</v>
      </c>
      <c r="D9" s="37">
        <v>960</v>
      </c>
      <c r="E9" s="25"/>
      <c r="F9" s="25"/>
    </row>
    <row r="10" spans="1:6" s="26" customFormat="1" ht="14.25">
      <c r="A10" s="24">
        <v>5</v>
      </c>
      <c r="B10" s="27">
        <v>5</v>
      </c>
      <c r="C10" s="32" t="s">
        <v>956</v>
      </c>
      <c r="D10" s="37">
        <v>1860</v>
      </c>
      <c r="E10" s="25"/>
      <c r="F10" s="25"/>
    </row>
    <row r="11" spans="1:6" s="26" customFormat="1" ht="14.25">
      <c r="A11" s="24">
        <v>5</v>
      </c>
      <c r="B11" s="27">
        <v>6</v>
      </c>
      <c r="C11" s="32" t="s">
        <v>957</v>
      </c>
      <c r="D11" s="37"/>
      <c r="E11" s="25"/>
      <c r="F11" s="25"/>
    </row>
    <row r="12" spans="1:6" s="26" customFormat="1" ht="14.25">
      <c r="A12" s="24">
        <v>5</v>
      </c>
      <c r="B12" s="27" t="s">
        <v>958</v>
      </c>
      <c r="C12" s="79" t="s">
        <v>951</v>
      </c>
      <c r="D12" s="37">
        <v>2670</v>
      </c>
      <c r="E12" s="25"/>
      <c r="F12" s="25"/>
    </row>
    <row r="13" spans="1:6" s="26" customFormat="1" ht="14.25">
      <c r="A13" s="24">
        <v>5</v>
      </c>
      <c r="B13" s="27" t="s">
        <v>959</v>
      </c>
      <c r="C13" s="79" t="s">
        <v>953</v>
      </c>
      <c r="D13" s="37">
        <v>3300</v>
      </c>
      <c r="E13" s="25"/>
      <c r="F13" s="25"/>
    </row>
    <row r="14" spans="1:6" s="26" customFormat="1" ht="14.25">
      <c r="A14" s="24">
        <v>5</v>
      </c>
      <c r="B14" s="27">
        <v>7</v>
      </c>
      <c r="C14" s="32" t="s">
        <v>960</v>
      </c>
      <c r="D14" s="37"/>
      <c r="E14" s="25"/>
      <c r="F14" s="25"/>
    </row>
    <row r="15" spans="1:5" s="26" customFormat="1" ht="14.25">
      <c r="A15" s="24">
        <v>5</v>
      </c>
      <c r="B15" s="27" t="s">
        <v>961</v>
      </c>
      <c r="C15" s="79" t="s">
        <v>951</v>
      </c>
      <c r="D15" s="37">
        <v>1860</v>
      </c>
      <c r="E15" s="25"/>
    </row>
    <row r="16" spans="1:6" s="26" customFormat="1" ht="14.25">
      <c r="A16" s="24">
        <v>5</v>
      </c>
      <c r="B16" s="27" t="s">
        <v>962</v>
      </c>
      <c r="C16" s="79" t="s">
        <v>953</v>
      </c>
      <c r="D16" s="37">
        <v>2610</v>
      </c>
      <c r="E16" s="25"/>
      <c r="F16" s="25"/>
    </row>
    <row r="17" spans="1:6" s="26" customFormat="1" ht="14.25">
      <c r="A17" s="24">
        <v>5</v>
      </c>
      <c r="B17" s="27">
        <v>8</v>
      </c>
      <c r="C17" s="32" t="s">
        <v>963</v>
      </c>
      <c r="D17" s="37">
        <v>3960</v>
      </c>
      <c r="E17" s="25"/>
      <c r="F17" s="25"/>
    </row>
    <row r="18" spans="1:6" s="26" customFormat="1" ht="14.25">
      <c r="A18" s="24">
        <v>5</v>
      </c>
      <c r="B18" s="27" t="s">
        <v>576</v>
      </c>
      <c r="C18" s="32" t="s">
        <v>577</v>
      </c>
      <c r="D18" s="37">
        <v>4950</v>
      </c>
      <c r="E18" s="25"/>
      <c r="F18" s="25"/>
    </row>
    <row r="19" spans="1:6" s="26" customFormat="1" ht="14.25">
      <c r="A19" s="24">
        <v>5</v>
      </c>
      <c r="B19" s="27">
        <v>9</v>
      </c>
      <c r="C19" s="32" t="s">
        <v>964</v>
      </c>
      <c r="D19" s="37">
        <v>3510</v>
      </c>
      <c r="E19" s="25"/>
      <c r="F19" s="25"/>
    </row>
    <row r="20" spans="1:6" s="26" customFormat="1" ht="14.25">
      <c r="A20" s="24">
        <v>5</v>
      </c>
      <c r="B20" s="27">
        <v>10</v>
      </c>
      <c r="C20" s="32" t="s">
        <v>578</v>
      </c>
      <c r="D20" s="37">
        <v>1350</v>
      </c>
      <c r="E20" s="25"/>
      <c r="F20" s="25"/>
    </row>
    <row r="21" spans="1:6" s="26" customFormat="1" ht="14.25">
      <c r="A21" s="24">
        <v>5</v>
      </c>
      <c r="B21" s="27">
        <v>11</v>
      </c>
      <c r="C21" s="32" t="s">
        <v>965</v>
      </c>
      <c r="D21" s="37">
        <v>1290</v>
      </c>
      <c r="E21" s="25"/>
      <c r="F21" s="25"/>
    </row>
    <row r="22" spans="1:6" s="26" customFormat="1" ht="14.25">
      <c r="A22" s="24">
        <v>5</v>
      </c>
      <c r="B22" s="27">
        <v>12</v>
      </c>
      <c r="C22" s="32" t="s">
        <v>966</v>
      </c>
      <c r="D22" s="37">
        <v>1860</v>
      </c>
      <c r="E22" s="25"/>
      <c r="F22" s="25"/>
    </row>
    <row r="23" spans="1:6" s="26" customFormat="1" ht="14.25">
      <c r="A23" s="24">
        <v>5</v>
      </c>
      <c r="B23" s="27">
        <v>13</v>
      </c>
      <c r="C23" s="32" t="s">
        <v>967</v>
      </c>
      <c r="D23" s="37">
        <v>960</v>
      </c>
      <c r="E23" s="25"/>
      <c r="F23" s="25"/>
    </row>
    <row r="24" spans="1:6" s="26" customFormat="1" ht="14.25">
      <c r="A24" s="24">
        <v>5</v>
      </c>
      <c r="B24" s="27">
        <v>14</v>
      </c>
      <c r="C24" s="32" t="s">
        <v>579</v>
      </c>
      <c r="D24" s="37">
        <v>1800</v>
      </c>
      <c r="E24" s="25"/>
      <c r="F24" s="25"/>
    </row>
    <row r="25" spans="1:6" s="26" customFormat="1" ht="14.25">
      <c r="A25" s="24">
        <v>5</v>
      </c>
      <c r="B25" s="27" t="s">
        <v>580</v>
      </c>
      <c r="C25" s="32" t="s">
        <v>581</v>
      </c>
      <c r="D25" s="37">
        <v>2670</v>
      </c>
      <c r="E25" s="25"/>
      <c r="F25" s="25"/>
    </row>
    <row r="26" spans="1:6" s="26" customFormat="1" ht="14.25">
      <c r="A26" s="24">
        <v>5</v>
      </c>
      <c r="B26" s="27">
        <v>15</v>
      </c>
      <c r="C26" s="32" t="s">
        <v>968</v>
      </c>
      <c r="D26" s="37">
        <v>4140</v>
      </c>
      <c r="E26" s="25"/>
      <c r="F26" s="25"/>
    </row>
    <row r="27" spans="1:6" s="26" customFormat="1" ht="14.25">
      <c r="A27" s="24">
        <v>5</v>
      </c>
      <c r="B27" s="27">
        <v>16</v>
      </c>
      <c r="C27" s="32" t="s">
        <v>969</v>
      </c>
      <c r="D27" s="37">
        <v>5250</v>
      </c>
      <c r="E27" s="25"/>
      <c r="F27" s="25"/>
    </row>
    <row r="28" spans="1:6" s="26" customFormat="1" ht="14.25">
      <c r="A28" s="24">
        <v>5</v>
      </c>
      <c r="B28" s="27">
        <v>17</v>
      </c>
      <c r="C28" s="32" t="s">
        <v>970</v>
      </c>
      <c r="D28" s="37">
        <v>1350</v>
      </c>
      <c r="E28" s="25"/>
      <c r="F28" s="25"/>
    </row>
    <row r="29" spans="1:6" s="26" customFormat="1" ht="14.25">
      <c r="A29" s="24">
        <v>5</v>
      </c>
      <c r="B29" s="27">
        <v>18</v>
      </c>
      <c r="C29" s="32" t="s">
        <v>971</v>
      </c>
      <c r="D29" s="37">
        <v>1680</v>
      </c>
      <c r="E29" s="25"/>
      <c r="F29" s="25"/>
    </row>
    <row r="30" spans="1:6" s="26" customFormat="1" ht="14.25">
      <c r="A30" s="24">
        <v>5</v>
      </c>
      <c r="B30" s="27">
        <v>19</v>
      </c>
      <c r="C30" s="32" t="s">
        <v>972</v>
      </c>
      <c r="D30" s="37">
        <v>450</v>
      </c>
      <c r="E30" s="25"/>
      <c r="F30" s="25"/>
    </row>
    <row r="31" spans="1:6" s="26" customFormat="1" ht="14.25">
      <c r="A31" s="24">
        <v>5</v>
      </c>
      <c r="B31" s="27">
        <v>20</v>
      </c>
      <c r="C31" s="32" t="s">
        <v>973</v>
      </c>
      <c r="D31" s="37">
        <v>150</v>
      </c>
      <c r="E31" s="25"/>
      <c r="F31" s="25"/>
    </row>
    <row r="32" spans="1:6" s="26" customFormat="1" ht="14.25">
      <c r="A32" s="24">
        <v>5</v>
      </c>
      <c r="B32" s="27">
        <v>21</v>
      </c>
      <c r="C32" s="32" t="s">
        <v>974</v>
      </c>
      <c r="D32" s="37">
        <v>360</v>
      </c>
      <c r="E32" s="25"/>
      <c r="F32" s="25"/>
    </row>
    <row r="33" spans="1:6" s="26" customFormat="1" ht="14.25">
      <c r="A33" s="24">
        <v>5</v>
      </c>
      <c r="B33" s="27">
        <v>22</v>
      </c>
      <c r="C33" s="80" t="s">
        <v>975</v>
      </c>
      <c r="D33" s="37"/>
      <c r="E33" s="25"/>
      <c r="F33" s="25"/>
    </row>
    <row r="34" spans="1:6" s="26" customFormat="1" ht="14.25">
      <c r="A34" s="24">
        <v>5</v>
      </c>
      <c r="B34" s="27" t="s">
        <v>976</v>
      </c>
      <c r="C34" s="29" t="s">
        <v>977</v>
      </c>
      <c r="D34" s="37">
        <v>2160</v>
      </c>
      <c r="E34" s="25"/>
      <c r="F34" s="25"/>
    </row>
    <row r="35" spans="1:6" s="26" customFormat="1" ht="14.25">
      <c r="A35" s="24">
        <v>5</v>
      </c>
      <c r="B35" s="27" t="s">
        <v>978</v>
      </c>
      <c r="C35" s="29" t="s">
        <v>979</v>
      </c>
      <c r="D35" s="37">
        <v>2280</v>
      </c>
      <c r="E35" s="25"/>
      <c r="F35" s="25"/>
    </row>
    <row r="36" spans="1:6" s="26" customFormat="1" ht="14.25">
      <c r="A36" s="24">
        <v>5</v>
      </c>
      <c r="B36" s="27" t="s">
        <v>980</v>
      </c>
      <c r="C36" s="29" t="s">
        <v>981</v>
      </c>
      <c r="D36" s="37">
        <v>2400</v>
      </c>
      <c r="E36" s="25"/>
      <c r="F36" s="25"/>
    </row>
    <row r="37" spans="1:6" s="26" customFormat="1" ht="14.25">
      <c r="A37" s="24">
        <v>5</v>
      </c>
      <c r="B37" s="27" t="s">
        <v>982</v>
      </c>
      <c r="C37" s="29" t="s">
        <v>983</v>
      </c>
      <c r="D37" s="37">
        <v>2520</v>
      </c>
      <c r="E37" s="25"/>
      <c r="F37" s="25"/>
    </row>
    <row r="38" spans="1:6" s="26" customFormat="1" ht="14.25">
      <c r="A38" s="24">
        <v>5</v>
      </c>
      <c r="B38" s="27" t="s">
        <v>984</v>
      </c>
      <c r="C38" s="29" t="s">
        <v>985</v>
      </c>
      <c r="D38" s="37">
        <v>2640</v>
      </c>
      <c r="E38" s="25"/>
      <c r="F38" s="25"/>
    </row>
    <row r="39" spans="1:6" s="26" customFormat="1" ht="14.25">
      <c r="A39" s="24">
        <v>5</v>
      </c>
      <c r="B39" s="27" t="s">
        <v>986</v>
      </c>
      <c r="C39" s="29" t="s">
        <v>987</v>
      </c>
      <c r="D39" s="37">
        <v>2760</v>
      </c>
      <c r="E39" s="25"/>
      <c r="F39" s="25"/>
    </row>
    <row r="40" spans="1:6" s="26" customFormat="1" ht="14.25">
      <c r="A40" s="24">
        <v>5</v>
      </c>
      <c r="B40" s="27" t="s">
        <v>988</v>
      </c>
      <c r="C40" s="29" t="s">
        <v>989</v>
      </c>
      <c r="D40" s="37">
        <v>2880</v>
      </c>
      <c r="E40" s="25"/>
      <c r="F40" s="25"/>
    </row>
    <row r="41" spans="1:6" s="26" customFormat="1" ht="14.25">
      <c r="A41" s="24">
        <v>5</v>
      </c>
      <c r="B41" s="27" t="s">
        <v>990</v>
      </c>
      <c r="C41" s="29" t="s">
        <v>991</v>
      </c>
      <c r="D41" s="37">
        <v>3000</v>
      </c>
      <c r="E41" s="25"/>
      <c r="F41" s="25"/>
    </row>
    <row r="42" spans="1:6" s="26" customFormat="1" ht="14.25">
      <c r="A42" s="24">
        <v>5</v>
      </c>
      <c r="B42" s="27" t="s">
        <v>992</v>
      </c>
      <c r="C42" s="29" t="s">
        <v>993</v>
      </c>
      <c r="D42" s="37">
        <v>3120</v>
      </c>
      <c r="E42" s="25"/>
      <c r="F42" s="25"/>
    </row>
    <row r="43" spans="1:6" s="26" customFormat="1" ht="14.25">
      <c r="A43" s="24">
        <v>5</v>
      </c>
      <c r="B43" s="27" t="s">
        <v>994</v>
      </c>
      <c r="C43" s="29" t="s">
        <v>995</v>
      </c>
      <c r="D43" s="37">
        <v>3240</v>
      </c>
      <c r="E43" s="25"/>
      <c r="F43" s="25"/>
    </row>
    <row r="44" spans="1:6" s="26" customFormat="1" ht="14.25">
      <c r="A44" s="24">
        <v>5</v>
      </c>
      <c r="B44" s="27" t="s">
        <v>996</v>
      </c>
      <c r="C44" s="29" t="s">
        <v>997</v>
      </c>
      <c r="D44" s="37">
        <v>3360</v>
      </c>
      <c r="E44" s="25"/>
      <c r="F44" s="25"/>
    </row>
    <row r="45" spans="1:6" s="26" customFormat="1" ht="14.25">
      <c r="A45" s="24">
        <v>5</v>
      </c>
      <c r="B45" s="27" t="s">
        <v>998</v>
      </c>
      <c r="C45" s="29" t="s">
        <v>999</v>
      </c>
      <c r="D45" s="37">
        <v>3480</v>
      </c>
      <c r="E45" s="25"/>
      <c r="F45" s="25"/>
    </row>
    <row r="46" spans="1:6" s="26" customFormat="1" ht="14.25">
      <c r="A46" s="24">
        <v>5</v>
      </c>
      <c r="B46" s="27" t="s">
        <v>1000</v>
      </c>
      <c r="C46" s="29" t="s">
        <v>1001</v>
      </c>
      <c r="D46" s="37">
        <v>3600</v>
      </c>
      <c r="E46" s="25"/>
      <c r="F46" s="25"/>
    </row>
    <row r="47" spans="1:6" s="26" customFormat="1" ht="14.25">
      <c r="A47" s="24">
        <v>5</v>
      </c>
      <c r="B47" s="27" t="s">
        <v>1002</v>
      </c>
      <c r="C47" s="29" t="s">
        <v>1003</v>
      </c>
      <c r="D47" s="37">
        <v>3720</v>
      </c>
      <c r="E47" s="25"/>
      <c r="F47" s="25"/>
    </row>
    <row r="48" spans="1:6" s="26" customFormat="1" ht="14.25">
      <c r="A48" s="24">
        <v>5</v>
      </c>
      <c r="B48" s="27">
        <v>23</v>
      </c>
      <c r="C48" s="30" t="s">
        <v>1004</v>
      </c>
      <c r="D48" s="37"/>
      <c r="E48" s="25"/>
      <c r="F48" s="25"/>
    </row>
    <row r="49" spans="1:6" s="26" customFormat="1" ht="14.25">
      <c r="A49" s="24">
        <v>5</v>
      </c>
      <c r="B49" s="27" t="s">
        <v>1005</v>
      </c>
      <c r="C49" s="31" t="s">
        <v>1006</v>
      </c>
      <c r="D49" s="37">
        <v>150</v>
      </c>
      <c r="E49" s="25"/>
      <c r="F49" s="25"/>
    </row>
    <row r="50" spans="1:6" s="26" customFormat="1" ht="14.25">
      <c r="A50" s="24">
        <v>5</v>
      </c>
      <c r="B50" s="27" t="s">
        <v>1007</v>
      </c>
      <c r="C50" s="31" t="s">
        <v>1008</v>
      </c>
      <c r="D50" s="37">
        <v>210</v>
      </c>
      <c r="E50" s="25"/>
      <c r="F50" s="25"/>
    </row>
    <row r="51" spans="1:6" s="26" customFormat="1" ht="14.25">
      <c r="A51" s="24">
        <v>5</v>
      </c>
      <c r="B51" s="27">
        <v>24</v>
      </c>
      <c r="C51" s="32" t="s">
        <v>1009</v>
      </c>
      <c r="D51" s="37">
        <v>150</v>
      </c>
      <c r="E51" s="25"/>
      <c r="F51" s="25"/>
    </row>
    <row r="52" spans="1:6" s="26" customFormat="1" ht="14.25">
      <c r="A52" s="24">
        <v>5</v>
      </c>
      <c r="B52" s="27">
        <v>25</v>
      </c>
      <c r="C52" s="32" t="s">
        <v>1010</v>
      </c>
      <c r="D52" s="37">
        <v>450</v>
      </c>
      <c r="E52" s="25"/>
      <c r="F52" s="25"/>
    </row>
    <row r="53" spans="1:6" s="26" customFormat="1" ht="14.25">
      <c r="A53" s="24">
        <v>5</v>
      </c>
      <c r="B53" s="27">
        <v>26</v>
      </c>
      <c r="C53" s="32" t="s">
        <v>1011</v>
      </c>
      <c r="D53" s="37">
        <v>810</v>
      </c>
      <c r="E53" s="25"/>
      <c r="F53" s="25"/>
    </row>
    <row r="54" spans="1:6" s="26" customFormat="1" ht="14.25">
      <c r="A54" s="24">
        <v>5</v>
      </c>
      <c r="B54" s="27">
        <v>27</v>
      </c>
      <c r="C54" s="32" t="s">
        <v>582</v>
      </c>
      <c r="D54" s="37">
        <v>240</v>
      </c>
      <c r="E54" s="25"/>
      <c r="F54" s="25"/>
    </row>
    <row r="55" spans="1:6" s="26" customFormat="1" ht="14.25">
      <c r="A55" s="24">
        <v>5</v>
      </c>
      <c r="B55" s="27">
        <v>28</v>
      </c>
      <c r="C55" s="32" t="s">
        <v>1012</v>
      </c>
      <c r="D55" s="37">
        <v>3900</v>
      </c>
      <c r="E55" s="25"/>
      <c r="F55" s="25"/>
    </row>
    <row r="56" spans="1:6" s="26" customFormat="1" ht="14.25">
      <c r="A56" s="24">
        <v>5</v>
      </c>
      <c r="B56" s="27">
        <v>29</v>
      </c>
      <c r="C56" s="32" t="s">
        <v>1013</v>
      </c>
      <c r="D56" s="37">
        <v>600</v>
      </c>
      <c r="E56" s="25"/>
      <c r="F56" s="25"/>
    </row>
    <row r="57" spans="1:6" s="26" customFormat="1" ht="14.25">
      <c r="A57" s="24">
        <v>5</v>
      </c>
      <c r="B57" s="27">
        <v>30</v>
      </c>
      <c r="C57" s="32" t="s">
        <v>1014</v>
      </c>
      <c r="D57" s="37">
        <v>300</v>
      </c>
      <c r="E57" s="25"/>
      <c r="F57" s="25"/>
    </row>
    <row r="58" spans="1:6" s="26" customFormat="1" ht="14.25">
      <c r="A58" s="24">
        <v>5</v>
      </c>
      <c r="B58" s="27">
        <v>31</v>
      </c>
      <c r="C58" s="32" t="s">
        <v>1015</v>
      </c>
      <c r="D58" s="37">
        <v>990</v>
      </c>
      <c r="E58" s="25"/>
      <c r="F58" s="25"/>
    </row>
    <row r="59" spans="1:6" s="26" customFormat="1" ht="14.25">
      <c r="A59" s="24">
        <v>5</v>
      </c>
      <c r="B59" s="27">
        <v>32</v>
      </c>
      <c r="C59" s="32" t="s">
        <v>1016</v>
      </c>
      <c r="D59" s="37">
        <v>810</v>
      </c>
      <c r="E59" s="25"/>
      <c r="F59" s="25"/>
    </row>
    <row r="60" spans="1:6" s="26" customFormat="1" ht="14.25">
      <c r="A60" s="24">
        <v>5</v>
      </c>
      <c r="B60" s="27">
        <v>33</v>
      </c>
      <c r="C60" s="32" t="s">
        <v>1017</v>
      </c>
      <c r="D60" s="37">
        <v>3990</v>
      </c>
      <c r="E60" s="25"/>
      <c r="F60" s="25"/>
    </row>
    <row r="61" spans="1:6" s="26" customFormat="1" ht="14.25">
      <c r="A61" s="24">
        <v>5</v>
      </c>
      <c r="B61" s="27">
        <v>34</v>
      </c>
      <c r="C61" s="32" t="s">
        <v>1018</v>
      </c>
      <c r="D61" s="37">
        <v>1200</v>
      </c>
      <c r="E61" s="25"/>
      <c r="F61" s="25"/>
    </row>
    <row r="62" spans="1:6" s="26" customFormat="1" ht="14.25">
      <c r="A62" s="24">
        <v>5</v>
      </c>
      <c r="B62" s="27">
        <v>35</v>
      </c>
      <c r="C62" s="32" t="s">
        <v>1019</v>
      </c>
      <c r="D62" s="37">
        <v>900</v>
      </c>
      <c r="E62" s="25"/>
      <c r="F62" s="25"/>
    </row>
    <row r="63" spans="1:6" s="26" customFormat="1" ht="14.25">
      <c r="A63" s="24">
        <v>5</v>
      </c>
      <c r="B63" s="27">
        <v>36</v>
      </c>
      <c r="C63" s="80" t="s">
        <v>583</v>
      </c>
      <c r="D63" s="81">
        <v>210</v>
      </c>
      <c r="E63" s="25"/>
      <c r="F63" s="25"/>
    </row>
    <row r="64" spans="1:6" s="26" customFormat="1" ht="14.25">
      <c r="A64" s="24">
        <v>5</v>
      </c>
      <c r="B64" s="27">
        <v>37</v>
      </c>
      <c r="C64" s="30" t="s">
        <v>1020</v>
      </c>
      <c r="D64" s="37">
        <v>600</v>
      </c>
      <c r="E64" s="25"/>
      <c r="F64" s="25"/>
    </row>
    <row r="65" spans="1:6" s="26" customFormat="1" ht="14.25">
      <c r="A65" s="24">
        <v>5</v>
      </c>
      <c r="B65" s="27">
        <v>38</v>
      </c>
      <c r="C65" s="32" t="s">
        <v>1021</v>
      </c>
      <c r="D65" s="37">
        <v>450</v>
      </c>
      <c r="E65" s="25"/>
      <c r="F65" s="25"/>
    </row>
    <row r="66" spans="1:6" s="26" customFormat="1" ht="14.25">
      <c r="A66" s="24">
        <v>5</v>
      </c>
      <c r="B66" s="27">
        <v>39</v>
      </c>
      <c r="C66" s="32" t="s">
        <v>1022</v>
      </c>
      <c r="D66" s="37">
        <v>540</v>
      </c>
      <c r="E66" s="25"/>
      <c r="F66" s="25"/>
    </row>
    <row r="67" spans="1:6" s="26" customFormat="1" ht="14.25">
      <c r="A67" s="24">
        <v>5</v>
      </c>
      <c r="B67" s="27">
        <v>40</v>
      </c>
      <c r="C67" s="32" t="s">
        <v>1023</v>
      </c>
      <c r="D67" s="37">
        <v>660</v>
      </c>
      <c r="E67" s="25"/>
      <c r="F67" s="25"/>
    </row>
    <row r="68" spans="1:6" s="26" customFormat="1" ht="14.25">
      <c r="A68" s="24">
        <v>5</v>
      </c>
      <c r="B68" s="27">
        <v>41</v>
      </c>
      <c r="C68" s="32" t="s">
        <v>1024</v>
      </c>
      <c r="D68" s="37">
        <v>750</v>
      </c>
      <c r="E68" s="25"/>
      <c r="F68" s="25"/>
    </row>
    <row r="69" spans="1:6" s="26" customFormat="1" ht="14.25">
      <c r="A69" s="24">
        <v>5</v>
      </c>
      <c r="B69" s="27">
        <v>42</v>
      </c>
      <c r="C69" s="32" t="s">
        <v>1025</v>
      </c>
      <c r="D69" s="37">
        <v>840</v>
      </c>
      <c r="E69" s="25"/>
      <c r="F69" s="25"/>
    </row>
    <row r="70" spans="1:6" s="26" customFormat="1" ht="14.25">
      <c r="A70" s="24">
        <v>5</v>
      </c>
      <c r="B70" s="27">
        <v>43</v>
      </c>
      <c r="C70" s="32" t="s">
        <v>1026</v>
      </c>
      <c r="D70" s="37">
        <v>660</v>
      </c>
      <c r="E70" s="25"/>
      <c r="F70" s="25"/>
    </row>
    <row r="71" spans="1:6" s="26" customFormat="1" ht="14.25">
      <c r="A71" s="24">
        <v>5</v>
      </c>
      <c r="B71" s="27">
        <v>44</v>
      </c>
      <c r="C71" s="32" t="s">
        <v>1027</v>
      </c>
      <c r="D71" s="37">
        <v>750</v>
      </c>
      <c r="E71" s="25"/>
      <c r="F71" s="25"/>
    </row>
    <row r="72" spans="1:6" s="26" customFormat="1" ht="14.25">
      <c r="A72" s="24">
        <v>5</v>
      </c>
      <c r="B72" s="27">
        <v>45</v>
      </c>
      <c r="C72" s="32" t="s">
        <v>1028</v>
      </c>
      <c r="D72" s="37">
        <v>840</v>
      </c>
      <c r="E72" s="25"/>
      <c r="F72" s="25"/>
    </row>
    <row r="73" spans="1:6" s="26" customFormat="1" ht="14.25">
      <c r="A73" s="24">
        <v>5</v>
      </c>
      <c r="B73" s="27">
        <v>46</v>
      </c>
      <c r="C73" s="32" t="s">
        <v>1029</v>
      </c>
      <c r="D73" s="37">
        <v>2100</v>
      </c>
      <c r="E73" s="25"/>
      <c r="F73" s="25"/>
    </row>
    <row r="74" spans="1:6" s="26" customFormat="1" ht="14.25">
      <c r="A74" s="24"/>
      <c r="B74" s="27"/>
      <c r="C74" s="33" t="s">
        <v>1030</v>
      </c>
      <c r="D74" s="37"/>
      <c r="E74" s="25"/>
      <c r="F74" s="25"/>
    </row>
    <row r="75" spans="1:6" s="26" customFormat="1" ht="14.25">
      <c r="A75" s="24">
        <v>5</v>
      </c>
      <c r="B75" s="27">
        <v>47</v>
      </c>
      <c r="C75" s="32" t="s">
        <v>1031</v>
      </c>
      <c r="D75" s="37">
        <v>5490</v>
      </c>
      <c r="E75" s="25"/>
      <c r="F75" s="25"/>
    </row>
    <row r="76" spans="1:6" s="26" customFormat="1" ht="14.25">
      <c r="A76" s="24">
        <v>5</v>
      </c>
      <c r="B76" s="27">
        <v>48</v>
      </c>
      <c r="C76" s="32" t="s">
        <v>1032</v>
      </c>
      <c r="D76" s="37">
        <v>7950</v>
      </c>
      <c r="E76" s="25"/>
      <c r="F76" s="25"/>
    </row>
    <row r="77" spans="1:6" s="26" customFormat="1" ht="14.25">
      <c r="A77" s="24">
        <v>5</v>
      </c>
      <c r="B77" s="27">
        <v>49</v>
      </c>
      <c r="C77" s="32" t="s">
        <v>1033</v>
      </c>
      <c r="D77" s="37">
        <v>2190</v>
      </c>
      <c r="E77" s="25"/>
      <c r="F77" s="25"/>
    </row>
    <row r="78" spans="1:6" s="26" customFormat="1" ht="14.25">
      <c r="A78" s="24">
        <v>5</v>
      </c>
      <c r="B78" s="27">
        <v>50</v>
      </c>
      <c r="C78" s="32" t="s">
        <v>1034</v>
      </c>
      <c r="D78" s="37">
        <v>600</v>
      </c>
      <c r="E78" s="25"/>
      <c r="F78" s="25"/>
    </row>
    <row r="79" spans="1:6" s="26" customFormat="1" ht="14.25">
      <c r="A79" s="24">
        <v>5</v>
      </c>
      <c r="B79" s="27">
        <v>51</v>
      </c>
      <c r="C79" s="32" t="s">
        <v>1035</v>
      </c>
      <c r="D79" s="37">
        <v>690</v>
      </c>
      <c r="E79" s="25"/>
      <c r="F79" s="25"/>
    </row>
    <row r="80" spans="1:6" s="26" customFormat="1" ht="14.25">
      <c r="A80" s="24">
        <v>5</v>
      </c>
      <c r="B80" s="27">
        <v>52</v>
      </c>
      <c r="C80" s="32" t="s">
        <v>1036</v>
      </c>
      <c r="D80" s="37">
        <v>240</v>
      </c>
      <c r="E80" s="25"/>
      <c r="F80" s="25"/>
    </row>
    <row r="81" spans="1:6" s="26" customFormat="1" ht="14.25">
      <c r="A81" s="24">
        <v>5</v>
      </c>
      <c r="B81" s="27">
        <v>53</v>
      </c>
      <c r="C81" s="32" t="s">
        <v>1037</v>
      </c>
      <c r="D81" s="37">
        <v>660</v>
      </c>
      <c r="E81" s="25"/>
      <c r="F81" s="25"/>
    </row>
    <row r="82" spans="1:6" s="26" customFormat="1" ht="14.25">
      <c r="A82" s="24">
        <v>5</v>
      </c>
      <c r="B82" s="27">
        <v>54</v>
      </c>
      <c r="C82" s="32" t="s">
        <v>1038</v>
      </c>
      <c r="D82" s="37">
        <v>240</v>
      </c>
      <c r="E82" s="25"/>
      <c r="F82" s="25"/>
    </row>
    <row r="83" spans="1:6" s="26" customFormat="1" ht="14.25">
      <c r="A83" s="24">
        <v>5</v>
      </c>
      <c r="B83" s="27">
        <v>55</v>
      </c>
      <c r="C83" s="32" t="s">
        <v>1039</v>
      </c>
      <c r="D83" s="37">
        <v>900</v>
      </c>
      <c r="E83" s="25"/>
      <c r="F83" s="25"/>
    </row>
    <row r="84" spans="1:6" s="26" customFormat="1" ht="14.25">
      <c r="A84" s="24">
        <v>5</v>
      </c>
      <c r="B84" s="27">
        <v>56</v>
      </c>
      <c r="C84" s="32" t="s">
        <v>1040</v>
      </c>
      <c r="D84" s="37">
        <v>900</v>
      </c>
      <c r="E84" s="25"/>
      <c r="F84" s="25"/>
    </row>
    <row r="85" spans="1:6" s="26" customFormat="1" ht="14.25">
      <c r="A85" s="24">
        <v>5</v>
      </c>
      <c r="B85" s="27">
        <v>57</v>
      </c>
      <c r="C85" s="32" t="s">
        <v>1041</v>
      </c>
      <c r="D85" s="37">
        <v>900</v>
      </c>
      <c r="E85" s="25"/>
      <c r="F85" s="25"/>
    </row>
    <row r="86" spans="1:6" s="26" customFormat="1" ht="14.25">
      <c r="A86" s="24">
        <v>5</v>
      </c>
      <c r="B86" s="27">
        <v>58</v>
      </c>
      <c r="C86" s="32" t="s">
        <v>1042</v>
      </c>
      <c r="D86" s="37">
        <v>390</v>
      </c>
      <c r="E86" s="25"/>
      <c r="F86" s="25"/>
    </row>
    <row r="87" spans="1:6" s="26" customFormat="1" ht="14.25">
      <c r="A87" s="24"/>
      <c r="B87" s="27"/>
      <c r="C87" s="34" t="s">
        <v>1043</v>
      </c>
      <c r="D87" s="37"/>
      <c r="E87" s="25"/>
      <c r="F87" s="25"/>
    </row>
    <row r="88" spans="1:6" s="26" customFormat="1" ht="14.25">
      <c r="A88" s="24">
        <v>5</v>
      </c>
      <c r="B88" s="27">
        <v>59</v>
      </c>
      <c r="C88" s="32" t="s">
        <v>1044</v>
      </c>
      <c r="D88" s="37">
        <v>150</v>
      </c>
      <c r="E88" s="25"/>
      <c r="F88" s="25"/>
    </row>
    <row r="89" spans="1:6" s="26" customFormat="1" ht="14.25">
      <c r="A89" s="24">
        <v>5</v>
      </c>
      <c r="B89" s="27">
        <v>60</v>
      </c>
      <c r="C89" s="32" t="s">
        <v>1045</v>
      </c>
      <c r="D89" s="37">
        <v>300</v>
      </c>
      <c r="E89" s="25"/>
      <c r="F89" s="25"/>
    </row>
    <row r="90" spans="1:6" s="26" customFormat="1" ht="14.25">
      <c r="A90" s="24">
        <v>5</v>
      </c>
      <c r="B90" s="27">
        <v>61</v>
      </c>
      <c r="C90" s="32" t="s">
        <v>1046</v>
      </c>
      <c r="D90" s="37">
        <v>150</v>
      </c>
      <c r="E90" s="25"/>
      <c r="F90" s="25"/>
    </row>
    <row r="91" spans="1:6" s="26" customFormat="1" ht="14.25">
      <c r="A91" s="35">
        <v>5</v>
      </c>
      <c r="B91" s="82">
        <v>62</v>
      </c>
      <c r="C91" s="80" t="s">
        <v>584</v>
      </c>
      <c r="D91" s="81">
        <v>450</v>
      </c>
      <c r="E91" s="25"/>
      <c r="F91" s="25"/>
    </row>
    <row r="92" spans="1:6" s="26" customFormat="1" ht="14.25">
      <c r="A92" s="35">
        <v>5</v>
      </c>
      <c r="B92" s="82">
        <v>63</v>
      </c>
      <c r="C92" s="80" t="s">
        <v>585</v>
      </c>
      <c r="D92" s="81">
        <v>2460</v>
      </c>
      <c r="E92" s="25"/>
      <c r="F92" s="25"/>
    </row>
    <row r="93" spans="1:6" s="26" customFormat="1" ht="14.25">
      <c r="A93" s="24">
        <v>5</v>
      </c>
      <c r="B93" s="27">
        <v>64</v>
      </c>
      <c r="C93" s="32" t="s">
        <v>1047</v>
      </c>
      <c r="D93" s="37">
        <v>150</v>
      </c>
      <c r="E93" s="25"/>
      <c r="F93" s="25"/>
    </row>
    <row r="94" spans="1:6" s="26" customFormat="1" ht="14.25">
      <c r="A94" s="24">
        <v>5</v>
      </c>
      <c r="B94" s="27">
        <v>65</v>
      </c>
      <c r="C94" s="32" t="s">
        <v>1048</v>
      </c>
      <c r="D94" s="37">
        <v>360</v>
      </c>
      <c r="E94" s="25"/>
      <c r="F94" s="25"/>
    </row>
    <row r="95" spans="1:6" s="26" customFormat="1" ht="14.25">
      <c r="A95" s="24">
        <v>5</v>
      </c>
      <c r="B95" s="27">
        <v>66</v>
      </c>
      <c r="C95" s="32" t="s">
        <v>1049</v>
      </c>
      <c r="D95" s="37">
        <v>150</v>
      </c>
      <c r="E95" s="25"/>
      <c r="F95" s="25"/>
    </row>
    <row r="96" spans="1:4" ht="14.25">
      <c r="A96" s="24">
        <v>5</v>
      </c>
      <c r="B96" s="27">
        <v>67</v>
      </c>
      <c r="C96" s="32" t="s">
        <v>1050</v>
      </c>
      <c r="D96" s="37">
        <v>360</v>
      </c>
    </row>
    <row r="97" spans="1:4" ht="15" customHeight="1">
      <c r="A97" s="24">
        <v>5</v>
      </c>
      <c r="B97" s="27">
        <v>68</v>
      </c>
      <c r="C97" s="32" t="s">
        <v>1051</v>
      </c>
      <c r="D97" s="37">
        <v>90</v>
      </c>
    </row>
    <row r="98" spans="1:4" ht="15" customHeight="1">
      <c r="A98" s="24">
        <v>5</v>
      </c>
      <c r="B98" s="27">
        <v>69</v>
      </c>
      <c r="C98" s="32" t="s">
        <v>1052</v>
      </c>
      <c r="D98" s="37">
        <v>210</v>
      </c>
    </row>
    <row r="99" spans="1:4" ht="14.25">
      <c r="A99" s="24">
        <v>5</v>
      </c>
      <c r="B99" s="27">
        <v>70</v>
      </c>
      <c r="C99" s="32" t="s">
        <v>1053</v>
      </c>
      <c r="D99" s="37">
        <v>150</v>
      </c>
    </row>
    <row r="100" spans="1:4" ht="14.25">
      <c r="A100" s="24">
        <v>5</v>
      </c>
      <c r="B100" s="27">
        <v>71</v>
      </c>
      <c r="C100" s="31" t="s">
        <v>1054</v>
      </c>
      <c r="D100" s="37">
        <v>150</v>
      </c>
    </row>
    <row r="101" spans="1:4" ht="14.25">
      <c r="A101" s="35">
        <v>5</v>
      </c>
      <c r="B101" s="27">
        <v>72</v>
      </c>
      <c r="C101" s="31" t="s">
        <v>1055</v>
      </c>
      <c r="D101" s="37">
        <v>150</v>
      </c>
    </row>
    <row r="102" spans="1:4" ht="14.25">
      <c r="A102" s="35">
        <v>5</v>
      </c>
      <c r="B102" s="27">
        <v>73</v>
      </c>
      <c r="C102" s="31" t="s">
        <v>1056</v>
      </c>
      <c r="D102" s="37">
        <v>150</v>
      </c>
    </row>
    <row r="103" spans="1:4" ht="14.25">
      <c r="A103" s="24">
        <v>5</v>
      </c>
      <c r="B103" s="27">
        <v>74</v>
      </c>
      <c r="C103" s="31" t="s">
        <v>1057</v>
      </c>
      <c r="D103" s="37">
        <v>150</v>
      </c>
    </row>
    <row r="104" spans="1:4" ht="14.25">
      <c r="A104" s="24">
        <v>5</v>
      </c>
      <c r="B104" s="27">
        <v>75</v>
      </c>
      <c r="C104" s="31" t="s">
        <v>1058</v>
      </c>
      <c r="D104" s="37">
        <v>450</v>
      </c>
    </row>
    <row r="105" spans="1:4" ht="14.25">
      <c r="A105" s="24">
        <v>5</v>
      </c>
      <c r="B105" s="27">
        <v>76</v>
      </c>
      <c r="C105" s="31" t="s">
        <v>1059</v>
      </c>
      <c r="D105" s="37">
        <v>570</v>
      </c>
    </row>
    <row r="106" spans="1:4" ht="14.25">
      <c r="A106" s="24">
        <v>5</v>
      </c>
      <c r="B106" s="27">
        <v>77</v>
      </c>
      <c r="C106" s="28" t="s">
        <v>586</v>
      </c>
      <c r="D106" s="36">
        <v>210</v>
      </c>
    </row>
    <row r="107" spans="1:4" ht="12.75">
      <c r="A107" s="388" t="s">
        <v>1060</v>
      </c>
      <c r="B107" s="388"/>
      <c r="C107" s="388"/>
      <c r="D107" s="388"/>
    </row>
    <row r="108" spans="1:4" ht="12.75">
      <c r="A108" s="388" t="s">
        <v>1061</v>
      </c>
      <c r="B108" s="388"/>
      <c r="C108" s="388"/>
      <c r="D108" s="388"/>
    </row>
    <row r="109" ht="15">
      <c r="B109" s="83"/>
    </row>
    <row r="110" spans="3:4" ht="15">
      <c r="C110" s="389" t="s">
        <v>587</v>
      </c>
      <c r="D110" s="389"/>
    </row>
    <row r="111" spans="3:4" ht="15">
      <c r="C111" s="84"/>
      <c r="D111" s="84"/>
    </row>
    <row r="112" spans="3:4" ht="15">
      <c r="C112" s="85" t="s">
        <v>588</v>
      </c>
      <c r="D112" s="86" t="s">
        <v>589</v>
      </c>
    </row>
    <row r="113" spans="3:4" ht="15">
      <c r="C113" s="87"/>
      <c r="D113" s="85"/>
    </row>
    <row r="114" spans="3:4" ht="15">
      <c r="C114" s="88" t="s">
        <v>590</v>
      </c>
      <c r="D114" s="89"/>
    </row>
    <row r="115" spans="3:4" ht="15">
      <c r="C115" s="88" t="s">
        <v>591</v>
      </c>
      <c r="D115" s="89"/>
    </row>
    <row r="116" spans="3:4" ht="15">
      <c r="C116" s="88" t="s">
        <v>592</v>
      </c>
      <c r="D116" s="90">
        <v>150</v>
      </c>
    </row>
    <row r="117" spans="3:4" ht="15">
      <c r="C117" s="88"/>
      <c r="D117" s="90"/>
    </row>
    <row r="118" spans="3:4" ht="15">
      <c r="C118" s="88" t="s">
        <v>593</v>
      </c>
      <c r="D118" s="90">
        <v>100</v>
      </c>
    </row>
    <row r="119" spans="3:4" ht="15">
      <c r="C119" s="88"/>
      <c r="D119" s="89"/>
    </row>
    <row r="120" spans="3:4" ht="15">
      <c r="C120" s="88" t="s">
        <v>594</v>
      </c>
      <c r="D120" s="90">
        <v>50</v>
      </c>
    </row>
    <row r="121" spans="3:4" ht="15">
      <c r="C121" s="88"/>
      <c r="D121" s="89"/>
    </row>
    <row r="122" spans="3:4" ht="15">
      <c r="C122" s="88" t="s">
        <v>595</v>
      </c>
      <c r="D122" s="90">
        <v>600</v>
      </c>
    </row>
    <row r="123" spans="3:4" ht="15">
      <c r="C123" s="88"/>
      <c r="D123" s="90"/>
    </row>
    <row r="124" spans="3:4" ht="15">
      <c r="C124" s="88" t="s">
        <v>596</v>
      </c>
      <c r="D124" s="90"/>
    </row>
    <row r="125" spans="3:4" ht="15">
      <c r="C125" s="88" t="s">
        <v>597</v>
      </c>
      <c r="D125" s="90"/>
    </row>
    <row r="126" spans="3:4" ht="15">
      <c r="C126" s="88" t="s">
        <v>592</v>
      </c>
      <c r="D126" s="90">
        <v>150</v>
      </c>
    </row>
    <row r="127" spans="3:4" ht="15">
      <c r="C127" s="88"/>
      <c r="D127" s="90"/>
    </row>
    <row r="128" spans="3:4" ht="15">
      <c r="C128" s="88" t="s">
        <v>594</v>
      </c>
      <c r="D128" s="90">
        <v>70</v>
      </c>
    </row>
    <row r="129" spans="3:4" ht="15">
      <c r="C129" s="88"/>
      <c r="D129" s="89"/>
    </row>
    <row r="130" spans="3:4" ht="15">
      <c r="C130" s="88" t="s">
        <v>598</v>
      </c>
      <c r="D130" s="89"/>
    </row>
    <row r="131" spans="3:4" ht="15">
      <c r="C131" s="88" t="s">
        <v>599</v>
      </c>
      <c r="D131" s="89"/>
    </row>
    <row r="132" spans="3:4" ht="15">
      <c r="C132" s="88" t="s">
        <v>600</v>
      </c>
      <c r="D132" s="90">
        <v>150</v>
      </c>
    </row>
    <row r="133" spans="3:4" ht="15">
      <c r="C133" s="91"/>
      <c r="D133" s="92"/>
    </row>
  </sheetData>
  <sheetProtection/>
  <mergeCells count="3">
    <mergeCell ref="A107:D107"/>
    <mergeCell ref="A108:D108"/>
    <mergeCell ref="C110:D110"/>
  </mergeCells>
  <printOptions/>
  <pageMargins left="0.99" right="0.4330708661417323" top="0.36" bottom="0.17" header="0.35433070866141736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D24" sqref="D24"/>
    </sheetView>
  </sheetViews>
  <sheetFormatPr defaultColWidth="9.00390625" defaultRowHeight="12.75"/>
  <sheetData>
    <row r="1" spans="2:8" ht="12.75">
      <c r="B1" s="390"/>
      <c r="C1" s="390"/>
      <c r="D1" s="390"/>
      <c r="E1" s="390"/>
      <c r="F1" s="390"/>
      <c r="G1" s="390"/>
      <c r="H1" s="390"/>
    </row>
    <row r="2" spans="2:8" ht="18">
      <c r="B2" s="391" t="s">
        <v>1546</v>
      </c>
      <c r="C2" s="391"/>
      <c r="D2" s="391"/>
      <c r="E2" s="391"/>
      <c r="F2" s="391"/>
      <c r="G2" s="391"/>
      <c r="H2" s="391"/>
    </row>
    <row r="6" spans="2:4" ht="18">
      <c r="B6" s="391" t="s">
        <v>1547</v>
      </c>
      <c r="C6" s="391"/>
      <c r="D6" s="391"/>
    </row>
    <row r="8" spans="2:8" ht="18">
      <c r="B8" s="392" t="s">
        <v>1548</v>
      </c>
      <c r="C8" s="392"/>
      <c r="D8" s="392"/>
      <c r="E8" s="392"/>
      <c r="F8" s="392"/>
      <c r="G8" s="392"/>
      <c r="H8" s="392"/>
    </row>
    <row r="9" spans="2:8" ht="18">
      <c r="B9" s="124"/>
      <c r="C9" s="124"/>
      <c r="D9" s="124"/>
      <c r="E9" s="124"/>
      <c r="F9" s="124"/>
      <c r="G9" s="124"/>
      <c r="H9" s="124"/>
    </row>
    <row r="11" spans="2:8" ht="15">
      <c r="B11" s="125"/>
      <c r="C11" s="125"/>
      <c r="D11" s="125"/>
      <c r="E11" s="125"/>
      <c r="F11" s="125"/>
      <c r="G11" s="125"/>
      <c r="H11" s="125"/>
    </row>
    <row r="12" ht="15">
      <c r="G12" s="125"/>
    </row>
    <row r="13" ht="15">
      <c r="G13" s="125"/>
    </row>
    <row r="14" ht="15">
      <c r="G14" s="125"/>
    </row>
    <row r="15" ht="15">
      <c r="G15" s="125"/>
    </row>
    <row r="16" spans="2:8" ht="18">
      <c r="B16" s="126" t="s">
        <v>1549</v>
      </c>
      <c r="C16" s="127"/>
      <c r="D16" s="127"/>
      <c r="E16" s="127"/>
      <c r="F16" s="127"/>
      <c r="G16" s="126"/>
      <c r="H16" s="128" t="s">
        <v>1550</v>
      </c>
    </row>
  </sheetData>
  <sheetProtection/>
  <mergeCells count="4">
    <mergeCell ref="B1:H1"/>
    <mergeCell ref="B2:H2"/>
    <mergeCell ref="B6:D6"/>
    <mergeCell ref="B8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6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8.75390625" style="129" customWidth="1"/>
    <col min="2" max="2" width="6.625" style="130" customWidth="1"/>
    <col min="3" max="3" width="11.25390625" style="130" customWidth="1"/>
    <col min="4" max="4" width="57.00390625" style="131" customWidth="1"/>
    <col min="5" max="5" width="12.00390625" style="134" customWidth="1"/>
    <col min="6" max="16384" width="9.125" style="11" customWidth="1"/>
  </cols>
  <sheetData>
    <row r="1" ht="15">
      <c r="E1" s="132" t="s">
        <v>1551</v>
      </c>
    </row>
    <row r="2" spans="2:5" ht="15">
      <c r="B2" s="133"/>
      <c r="C2" s="133"/>
      <c r="E2" s="132" t="s">
        <v>1549</v>
      </c>
    </row>
    <row r="3" ht="15">
      <c r="E3" s="132" t="s">
        <v>1552</v>
      </c>
    </row>
    <row r="4" ht="15">
      <c r="E4" s="132" t="s">
        <v>1553</v>
      </c>
    </row>
    <row r="6" ht="15">
      <c r="D6" s="135" t="s">
        <v>1554</v>
      </c>
    </row>
    <row r="7" ht="30">
      <c r="D7" s="135" t="s">
        <v>1555</v>
      </c>
    </row>
    <row r="9" spans="1:5" s="6" customFormat="1" ht="15">
      <c r="A9" s="136"/>
      <c r="B9" s="137" t="s">
        <v>1439</v>
      </c>
      <c r="C9" s="137" t="s">
        <v>1440</v>
      </c>
      <c r="D9" s="138"/>
      <c r="E9" s="139" t="s">
        <v>1441</v>
      </c>
    </row>
    <row r="10" spans="1:5" s="6" customFormat="1" ht="15">
      <c r="A10" s="140" t="s">
        <v>1442</v>
      </c>
      <c r="B10" s="393" t="s">
        <v>1443</v>
      </c>
      <c r="C10" s="394"/>
      <c r="D10" s="141" t="s">
        <v>1444</v>
      </c>
      <c r="E10" s="142" t="s">
        <v>1445</v>
      </c>
    </row>
    <row r="11" spans="1:5" s="6" customFormat="1" ht="15.75">
      <c r="A11" s="143"/>
      <c r="B11" s="144"/>
      <c r="C11" s="144"/>
      <c r="D11" s="145" t="s">
        <v>1446</v>
      </c>
      <c r="E11" s="146"/>
    </row>
    <row r="12" spans="1:5" s="6" customFormat="1" ht="30">
      <c r="A12" s="147" t="s">
        <v>1447</v>
      </c>
      <c r="B12" s="137" t="s">
        <v>1448</v>
      </c>
      <c r="C12" s="148" t="s">
        <v>1449</v>
      </c>
      <c r="D12" s="149" t="s">
        <v>1450</v>
      </c>
      <c r="E12" s="150">
        <v>400</v>
      </c>
    </row>
    <row r="13" spans="1:5" s="6" customFormat="1" ht="30">
      <c r="A13" s="147" t="s">
        <v>1451</v>
      </c>
      <c r="B13" s="137" t="s">
        <v>1448</v>
      </c>
      <c r="C13" s="148" t="s">
        <v>1449</v>
      </c>
      <c r="D13" s="149" t="s">
        <v>1452</v>
      </c>
      <c r="E13" s="151">
        <v>425</v>
      </c>
    </row>
    <row r="14" spans="1:5" s="6" customFormat="1" ht="30">
      <c r="A14" s="147" t="s">
        <v>1453</v>
      </c>
      <c r="B14" s="137" t="s">
        <v>1448</v>
      </c>
      <c r="C14" s="148" t="s">
        <v>1449</v>
      </c>
      <c r="D14" s="149" t="s">
        <v>1454</v>
      </c>
      <c r="E14" s="151">
        <v>450</v>
      </c>
    </row>
    <row r="15" spans="1:5" s="6" customFormat="1" ht="30">
      <c r="A15" s="147" t="s">
        <v>1455</v>
      </c>
      <c r="B15" s="137" t="s">
        <v>1448</v>
      </c>
      <c r="C15" s="148" t="s">
        <v>1449</v>
      </c>
      <c r="D15" s="149" t="s">
        <v>1556</v>
      </c>
      <c r="E15" s="151">
        <v>475</v>
      </c>
    </row>
    <row r="16" spans="1:5" s="6" customFormat="1" ht="30">
      <c r="A16" s="147" t="s">
        <v>1456</v>
      </c>
      <c r="B16" s="137" t="s">
        <v>1448</v>
      </c>
      <c r="C16" s="148" t="s">
        <v>1449</v>
      </c>
      <c r="D16" s="149" t="s">
        <v>1457</v>
      </c>
      <c r="E16" s="151">
        <v>500</v>
      </c>
    </row>
    <row r="17" spans="1:5" s="6" customFormat="1" ht="30">
      <c r="A17" s="147" t="s">
        <v>1458</v>
      </c>
      <c r="B17" s="137" t="s">
        <v>1448</v>
      </c>
      <c r="C17" s="148" t="s">
        <v>1459</v>
      </c>
      <c r="D17" s="149" t="s">
        <v>1460</v>
      </c>
      <c r="E17" s="151">
        <v>300</v>
      </c>
    </row>
    <row r="18" spans="1:5" s="6" customFormat="1" ht="30">
      <c r="A18" s="147" t="s">
        <v>1461</v>
      </c>
      <c r="B18" s="137" t="s">
        <v>1448</v>
      </c>
      <c r="C18" s="148" t="s">
        <v>1459</v>
      </c>
      <c r="D18" s="149" t="s">
        <v>0</v>
      </c>
      <c r="E18" s="151">
        <v>350</v>
      </c>
    </row>
    <row r="19" spans="1:5" s="6" customFormat="1" ht="30">
      <c r="A19" s="147" t="s">
        <v>1</v>
      </c>
      <c r="B19" s="137" t="s">
        <v>1448</v>
      </c>
      <c r="C19" s="148" t="s">
        <v>2</v>
      </c>
      <c r="D19" s="152" t="s">
        <v>3</v>
      </c>
      <c r="E19" s="151">
        <v>400</v>
      </c>
    </row>
    <row r="20" spans="1:5" s="6" customFormat="1" ht="30">
      <c r="A20" s="147" t="s">
        <v>4</v>
      </c>
      <c r="B20" s="137" t="s">
        <v>1448</v>
      </c>
      <c r="C20" s="148" t="s">
        <v>5</v>
      </c>
      <c r="D20" s="152" t="s">
        <v>6</v>
      </c>
      <c r="E20" s="151">
        <v>300</v>
      </c>
    </row>
    <row r="21" spans="1:5" s="6" customFormat="1" ht="30">
      <c r="A21" s="147" t="s">
        <v>7</v>
      </c>
      <c r="B21" s="137" t="s">
        <v>1448</v>
      </c>
      <c r="C21" s="148" t="s">
        <v>8</v>
      </c>
      <c r="D21" s="152" t="s">
        <v>1557</v>
      </c>
      <c r="E21" s="151">
        <v>500</v>
      </c>
    </row>
    <row r="22" spans="1:5" s="6" customFormat="1" ht="30">
      <c r="A22" s="147" t="s">
        <v>10</v>
      </c>
      <c r="B22" s="137" t="s">
        <v>1448</v>
      </c>
      <c r="C22" s="148" t="s">
        <v>8</v>
      </c>
      <c r="D22" s="152" t="s">
        <v>1558</v>
      </c>
      <c r="E22" s="151">
        <v>600</v>
      </c>
    </row>
    <row r="23" spans="1:5" s="6" customFormat="1" ht="30">
      <c r="A23" s="147" t="s">
        <v>12</v>
      </c>
      <c r="B23" s="137" t="s">
        <v>1448</v>
      </c>
      <c r="C23" s="148" t="s">
        <v>13</v>
      </c>
      <c r="D23" s="152" t="s">
        <v>1559</v>
      </c>
      <c r="E23" s="151">
        <v>350</v>
      </c>
    </row>
    <row r="24" spans="1:5" s="6" customFormat="1" ht="30">
      <c r="A24" s="147" t="s">
        <v>1462</v>
      </c>
      <c r="B24" s="137" t="s">
        <v>1448</v>
      </c>
      <c r="C24" s="148" t="s">
        <v>8</v>
      </c>
      <c r="D24" s="152" t="s">
        <v>1560</v>
      </c>
      <c r="E24" s="151">
        <v>400</v>
      </c>
    </row>
    <row r="25" spans="1:5" s="6" customFormat="1" ht="30">
      <c r="A25" s="147" t="s">
        <v>15</v>
      </c>
      <c r="B25" s="137" t="s">
        <v>1448</v>
      </c>
      <c r="C25" s="148" t="s">
        <v>16</v>
      </c>
      <c r="D25" s="152" t="s">
        <v>17</v>
      </c>
      <c r="E25" s="151">
        <v>400</v>
      </c>
    </row>
    <row r="26" spans="1:5" s="6" customFormat="1" ht="30">
      <c r="A26" s="147" t="s">
        <v>18</v>
      </c>
      <c r="B26" s="137" t="s">
        <v>1448</v>
      </c>
      <c r="C26" s="148" t="s">
        <v>16</v>
      </c>
      <c r="D26" s="149" t="s">
        <v>19</v>
      </c>
      <c r="E26" s="151">
        <v>450</v>
      </c>
    </row>
    <row r="27" spans="1:5" s="6" customFormat="1" ht="30">
      <c r="A27" s="147" t="s">
        <v>20</v>
      </c>
      <c r="B27" s="137" t="s">
        <v>1448</v>
      </c>
      <c r="C27" s="148" t="s">
        <v>21</v>
      </c>
      <c r="D27" s="152" t="s">
        <v>22</v>
      </c>
      <c r="E27" s="151">
        <v>300</v>
      </c>
    </row>
    <row r="28" spans="1:5" s="6" customFormat="1" ht="30">
      <c r="A28" s="147" t="s">
        <v>23</v>
      </c>
      <c r="B28" s="137" t="s">
        <v>1448</v>
      </c>
      <c r="C28" s="148" t="s">
        <v>24</v>
      </c>
      <c r="D28" s="152" t="s">
        <v>25</v>
      </c>
      <c r="E28" s="151">
        <v>400</v>
      </c>
    </row>
    <row r="29" spans="1:5" s="6" customFormat="1" ht="30">
      <c r="A29" s="147" t="s">
        <v>26</v>
      </c>
      <c r="B29" s="137" t="s">
        <v>1448</v>
      </c>
      <c r="C29" s="148" t="s">
        <v>27</v>
      </c>
      <c r="D29" s="152" t="s">
        <v>28</v>
      </c>
      <c r="E29" s="151">
        <v>300</v>
      </c>
    </row>
    <row r="30" spans="1:5" s="6" customFormat="1" ht="30">
      <c r="A30" s="147" t="s">
        <v>29</v>
      </c>
      <c r="B30" s="137" t="s">
        <v>1448</v>
      </c>
      <c r="C30" s="148" t="s">
        <v>30</v>
      </c>
      <c r="D30" s="152" t="s">
        <v>31</v>
      </c>
      <c r="E30" s="151">
        <v>400</v>
      </c>
    </row>
    <row r="31" spans="1:5" s="6" customFormat="1" ht="30">
      <c r="A31" s="147" t="s">
        <v>32</v>
      </c>
      <c r="B31" s="137" t="s">
        <v>1448</v>
      </c>
      <c r="C31" s="148" t="s">
        <v>33</v>
      </c>
      <c r="D31" s="152" t="s">
        <v>34</v>
      </c>
      <c r="E31" s="151">
        <v>300</v>
      </c>
    </row>
    <row r="32" spans="1:5" s="6" customFormat="1" ht="30">
      <c r="A32" s="147" t="s">
        <v>35</v>
      </c>
      <c r="B32" s="137" t="s">
        <v>1448</v>
      </c>
      <c r="C32" s="148" t="s">
        <v>36</v>
      </c>
      <c r="D32" s="149" t="s">
        <v>37</v>
      </c>
      <c r="E32" s="151">
        <v>400</v>
      </c>
    </row>
    <row r="33" spans="1:5" s="6" customFormat="1" ht="30">
      <c r="A33" s="147" t="s">
        <v>38</v>
      </c>
      <c r="B33" s="137" t="s">
        <v>1448</v>
      </c>
      <c r="C33" s="148" t="s">
        <v>36</v>
      </c>
      <c r="D33" s="149" t="s">
        <v>39</v>
      </c>
      <c r="E33" s="151">
        <v>425</v>
      </c>
    </row>
    <row r="34" spans="1:5" s="6" customFormat="1" ht="30">
      <c r="A34" s="147" t="s">
        <v>40</v>
      </c>
      <c r="B34" s="137" t="s">
        <v>1448</v>
      </c>
      <c r="C34" s="148" t="s">
        <v>36</v>
      </c>
      <c r="D34" s="149" t="s">
        <v>41</v>
      </c>
      <c r="E34" s="151">
        <v>450</v>
      </c>
    </row>
    <row r="35" spans="1:5" s="6" customFormat="1" ht="30">
      <c r="A35" s="153" t="s">
        <v>42</v>
      </c>
      <c r="B35" s="137" t="s">
        <v>1448</v>
      </c>
      <c r="C35" s="148" t="s">
        <v>43</v>
      </c>
      <c r="D35" s="152" t="s">
        <v>44</v>
      </c>
      <c r="E35" s="151">
        <v>300</v>
      </c>
    </row>
    <row r="36" spans="1:5" s="6" customFormat="1" ht="30">
      <c r="A36" s="147" t="s">
        <v>45</v>
      </c>
      <c r="B36" s="137" t="s">
        <v>1448</v>
      </c>
      <c r="C36" s="148" t="s">
        <v>46</v>
      </c>
      <c r="D36" s="152" t="s">
        <v>47</v>
      </c>
      <c r="E36" s="151">
        <v>400</v>
      </c>
    </row>
    <row r="37" spans="1:5" s="6" customFormat="1" ht="30">
      <c r="A37" s="147" t="s">
        <v>48</v>
      </c>
      <c r="B37" s="137" t="s">
        <v>1448</v>
      </c>
      <c r="C37" s="148" t="s">
        <v>49</v>
      </c>
      <c r="D37" s="152" t="s">
        <v>50</v>
      </c>
      <c r="E37" s="151">
        <v>300</v>
      </c>
    </row>
    <row r="38" spans="1:5" s="6" customFormat="1" ht="30">
      <c r="A38" s="147" t="s">
        <v>51</v>
      </c>
      <c r="B38" s="137" t="s">
        <v>1448</v>
      </c>
      <c r="C38" s="148" t="s">
        <v>52</v>
      </c>
      <c r="D38" s="152" t="s">
        <v>53</v>
      </c>
      <c r="E38" s="151">
        <v>500</v>
      </c>
    </row>
    <row r="39" spans="1:5" s="6" customFormat="1" ht="30">
      <c r="A39" s="147" t="s">
        <v>54</v>
      </c>
      <c r="B39" s="137" t="s">
        <v>1448</v>
      </c>
      <c r="C39" s="148" t="s">
        <v>55</v>
      </c>
      <c r="D39" s="152" t="s">
        <v>56</v>
      </c>
      <c r="E39" s="151">
        <v>350</v>
      </c>
    </row>
    <row r="40" spans="1:5" s="6" customFormat="1" ht="30">
      <c r="A40" s="147" t="s">
        <v>57</v>
      </c>
      <c r="B40" s="137" t="s">
        <v>1448</v>
      </c>
      <c r="C40" s="148" t="s">
        <v>58</v>
      </c>
      <c r="D40" s="152" t="s">
        <v>59</v>
      </c>
      <c r="E40" s="151">
        <v>400</v>
      </c>
    </row>
    <row r="41" spans="1:5" s="6" customFormat="1" ht="30">
      <c r="A41" s="147" t="s">
        <v>60</v>
      </c>
      <c r="B41" s="137" t="s">
        <v>1448</v>
      </c>
      <c r="C41" s="148" t="s">
        <v>61</v>
      </c>
      <c r="D41" s="152" t="s">
        <v>62</v>
      </c>
      <c r="E41" s="151">
        <v>300</v>
      </c>
    </row>
    <row r="42" spans="1:5" s="6" customFormat="1" ht="30">
      <c r="A42" s="147" t="s">
        <v>63</v>
      </c>
      <c r="B42" s="137"/>
      <c r="C42" s="147"/>
      <c r="D42" s="149" t="s">
        <v>64</v>
      </c>
      <c r="E42" s="151">
        <v>450</v>
      </c>
    </row>
    <row r="43" spans="1:5" s="6" customFormat="1" ht="15">
      <c r="A43" s="147" t="s">
        <v>65</v>
      </c>
      <c r="B43" s="137"/>
      <c r="C43" s="147"/>
      <c r="D43" s="149" t="s">
        <v>66</v>
      </c>
      <c r="E43" s="151">
        <v>650</v>
      </c>
    </row>
    <row r="44" spans="1:5" s="6" customFormat="1" ht="15">
      <c r="A44" s="147" t="s">
        <v>67</v>
      </c>
      <c r="B44" s="137"/>
      <c r="C44" s="147"/>
      <c r="D44" s="149" t="s">
        <v>68</v>
      </c>
      <c r="E44" s="151">
        <v>100</v>
      </c>
    </row>
    <row r="45" spans="1:5" s="6" customFormat="1" ht="30">
      <c r="A45" s="147" t="s">
        <v>1561</v>
      </c>
      <c r="B45" s="137" t="s">
        <v>1448</v>
      </c>
      <c r="C45" s="148" t="s">
        <v>1562</v>
      </c>
      <c r="D45" s="152" t="s">
        <v>1563</v>
      </c>
      <c r="E45" s="151">
        <v>400</v>
      </c>
    </row>
    <row r="46" spans="1:5" s="6" customFormat="1" ht="30">
      <c r="A46" s="147" t="s">
        <v>1564</v>
      </c>
      <c r="B46" s="137" t="s">
        <v>1448</v>
      </c>
      <c r="C46" s="148" t="s">
        <v>1565</v>
      </c>
      <c r="D46" s="152" t="s">
        <v>1566</v>
      </c>
      <c r="E46" s="151">
        <v>300</v>
      </c>
    </row>
    <row r="47" spans="1:5" s="6" customFormat="1" ht="30">
      <c r="A47" s="147" t="s">
        <v>1464</v>
      </c>
      <c r="B47" s="137" t="s">
        <v>1448</v>
      </c>
      <c r="C47" s="148" t="s">
        <v>70</v>
      </c>
      <c r="D47" s="152" t="s">
        <v>71</v>
      </c>
      <c r="E47" s="151">
        <v>250</v>
      </c>
    </row>
    <row r="48" spans="1:5" s="6" customFormat="1" ht="30">
      <c r="A48" s="147" t="s">
        <v>69</v>
      </c>
      <c r="B48" s="137" t="s">
        <v>1448</v>
      </c>
      <c r="C48" s="154" t="s">
        <v>73</v>
      </c>
      <c r="D48" s="152" t="s">
        <v>74</v>
      </c>
      <c r="E48" s="151">
        <v>550</v>
      </c>
    </row>
    <row r="49" spans="1:5" s="6" customFormat="1" ht="30">
      <c r="A49" s="147" t="s">
        <v>72</v>
      </c>
      <c r="B49" s="137" t="s">
        <v>1448</v>
      </c>
      <c r="C49" s="154" t="s">
        <v>75</v>
      </c>
      <c r="D49" s="152" t="s">
        <v>76</v>
      </c>
      <c r="E49" s="151">
        <v>350</v>
      </c>
    </row>
    <row r="50" spans="1:5" s="6" customFormat="1" ht="30">
      <c r="A50" s="147" t="s">
        <v>77</v>
      </c>
      <c r="B50" s="137" t="s">
        <v>1448</v>
      </c>
      <c r="C50" s="148" t="s">
        <v>78</v>
      </c>
      <c r="D50" s="152" t="s">
        <v>79</v>
      </c>
      <c r="E50" s="151">
        <v>450</v>
      </c>
    </row>
    <row r="51" spans="1:5" s="6" customFormat="1" ht="30">
      <c r="A51" s="147" t="s">
        <v>80</v>
      </c>
      <c r="B51" s="137" t="s">
        <v>1448</v>
      </c>
      <c r="C51" s="148" t="s">
        <v>81</v>
      </c>
      <c r="D51" s="152" t="s">
        <v>82</v>
      </c>
      <c r="E51" s="151">
        <v>350</v>
      </c>
    </row>
    <row r="52" spans="1:5" s="6" customFormat="1" ht="30">
      <c r="A52" s="147" t="s">
        <v>83</v>
      </c>
      <c r="B52" s="137" t="s">
        <v>1448</v>
      </c>
      <c r="C52" s="148" t="s">
        <v>84</v>
      </c>
      <c r="D52" s="152" t="s">
        <v>85</v>
      </c>
      <c r="E52" s="151">
        <v>500</v>
      </c>
    </row>
    <row r="53" spans="1:5" s="6" customFormat="1" ht="30">
      <c r="A53" s="147" t="s">
        <v>86</v>
      </c>
      <c r="B53" s="137" t="s">
        <v>1448</v>
      </c>
      <c r="C53" s="148" t="s">
        <v>87</v>
      </c>
      <c r="D53" s="152" t="s">
        <v>88</v>
      </c>
      <c r="E53" s="151">
        <v>350</v>
      </c>
    </row>
    <row r="54" spans="1:5" s="6" customFormat="1" ht="30">
      <c r="A54" s="147" t="s">
        <v>89</v>
      </c>
      <c r="B54" s="137" t="s">
        <v>1448</v>
      </c>
      <c r="C54" s="148" t="s">
        <v>90</v>
      </c>
      <c r="D54" s="152" t="s">
        <v>1401</v>
      </c>
      <c r="E54" s="151">
        <v>500</v>
      </c>
    </row>
    <row r="55" spans="1:5" s="6" customFormat="1" ht="30">
      <c r="A55" s="147" t="s">
        <v>91</v>
      </c>
      <c r="B55" s="137" t="s">
        <v>1448</v>
      </c>
      <c r="C55" s="148" t="s">
        <v>92</v>
      </c>
      <c r="D55" s="152" t="s">
        <v>1402</v>
      </c>
      <c r="E55" s="151">
        <v>350</v>
      </c>
    </row>
    <row r="56" spans="1:5" s="6" customFormat="1" ht="30">
      <c r="A56" s="147" t="s">
        <v>1467</v>
      </c>
      <c r="B56" s="137" t="s">
        <v>1448</v>
      </c>
      <c r="C56" s="148" t="s">
        <v>2</v>
      </c>
      <c r="D56" s="152" t="s">
        <v>1468</v>
      </c>
      <c r="E56" s="151">
        <v>1200</v>
      </c>
    </row>
    <row r="57" spans="1:5" s="6" customFormat="1" ht="30">
      <c r="A57" s="147" t="s">
        <v>1469</v>
      </c>
      <c r="B57" s="137" t="s">
        <v>1448</v>
      </c>
      <c r="C57" s="148" t="s">
        <v>8</v>
      </c>
      <c r="D57" s="152" t="s">
        <v>1567</v>
      </c>
      <c r="E57" s="151">
        <v>1200</v>
      </c>
    </row>
    <row r="58" spans="1:5" s="6" customFormat="1" ht="15.75">
      <c r="A58" s="143"/>
      <c r="B58" s="155"/>
      <c r="C58" s="144"/>
      <c r="D58" s="145" t="s">
        <v>93</v>
      </c>
      <c r="E58" s="146"/>
    </row>
    <row r="59" spans="1:5" s="6" customFormat="1" ht="15">
      <c r="A59" s="156" t="s">
        <v>94</v>
      </c>
      <c r="B59" s="155"/>
      <c r="C59" s="144"/>
      <c r="D59" s="157" t="s">
        <v>95</v>
      </c>
      <c r="E59" s="146"/>
    </row>
    <row r="60" spans="1:5" s="6" customFormat="1" ht="30">
      <c r="A60" s="158" t="s">
        <v>1568</v>
      </c>
      <c r="B60" s="137" t="s">
        <v>1448</v>
      </c>
      <c r="C60" s="148" t="s">
        <v>96</v>
      </c>
      <c r="D60" s="152" t="s">
        <v>97</v>
      </c>
      <c r="E60" s="151">
        <v>100</v>
      </c>
    </row>
    <row r="61" spans="1:5" s="6" customFormat="1" ht="30">
      <c r="A61" s="158" t="s">
        <v>1569</v>
      </c>
      <c r="B61" s="137" t="s">
        <v>1448</v>
      </c>
      <c r="C61" s="148" t="s">
        <v>98</v>
      </c>
      <c r="D61" s="152" t="s">
        <v>99</v>
      </c>
      <c r="E61" s="151">
        <v>85</v>
      </c>
    </row>
    <row r="62" spans="1:5" s="6" customFormat="1" ht="30">
      <c r="A62" s="158" t="s">
        <v>1570</v>
      </c>
      <c r="B62" s="137" t="s">
        <v>1448</v>
      </c>
      <c r="C62" s="148" t="s">
        <v>100</v>
      </c>
      <c r="D62" s="152" t="s">
        <v>1571</v>
      </c>
      <c r="E62" s="151">
        <v>85</v>
      </c>
    </row>
    <row r="63" spans="1:5" s="6" customFormat="1" ht="30">
      <c r="A63" s="158" t="s">
        <v>1572</v>
      </c>
      <c r="B63" s="137" t="s">
        <v>1448</v>
      </c>
      <c r="C63" s="148" t="s">
        <v>102</v>
      </c>
      <c r="D63" s="152" t="s">
        <v>103</v>
      </c>
      <c r="E63" s="151">
        <v>80</v>
      </c>
    </row>
    <row r="64" spans="1:5" s="6" customFormat="1" ht="30">
      <c r="A64" s="158" t="s">
        <v>1573</v>
      </c>
      <c r="B64" s="137" t="s">
        <v>1448</v>
      </c>
      <c r="C64" s="148" t="s">
        <v>102</v>
      </c>
      <c r="D64" s="149" t="s">
        <v>1574</v>
      </c>
      <c r="E64" s="151">
        <v>100</v>
      </c>
    </row>
    <row r="65" spans="1:5" s="6" customFormat="1" ht="30">
      <c r="A65" s="158" t="s">
        <v>1575</v>
      </c>
      <c r="B65" s="137" t="s">
        <v>1448</v>
      </c>
      <c r="C65" s="148" t="s">
        <v>105</v>
      </c>
      <c r="D65" s="152" t="s">
        <v>106</v>
      </c>
      <c r="E65" s="151">
        <v>80</v>
      </c>
    </row>
    <row r="66" spans="1:5" s="6" customFormat="1" ht="30">
      <c r="A66" s="158" t="s">
        <v>1576</v>
      </c>
      <c r="B66" s="137" t="s">
        <v>1448</v>
      </c>
      <c r="C66" s="148" t="s">
        <v>107</v>
      </c>
      <c r="D66" s="152" t="s">
        <v>108</v>
      </c>
      <c r="E66" s="151">
        <v>70</v>
      </c>
    </row>
    <row r="67" spans="1:5" s="6" customFormat="1" ht="30">
      <c r="A67" s="158" t="s">
        <v>1577</v>
      </c>
      <c r="B67" s="137" t="s">
        <v>1448</v>
      </c>
      <c r="C67" s="148" t="s">
        <v>109</v>
      </c>
      <c r="D67" s="152" t="s">
        <v>110</v>
      </c>
      <c r="E67" s="151">
        <v>130</v>
      </c>
    </row>
    <row r="68" spans="1:5" s="6" customFormat="1" ht="30">
      <c r="A68" s="158" t="s">
        <v>1578</v>
      </c>
      <c r="B68" s="137"/>
      <c r="C68" s="147"/>
      <c r="D68" s="149" t="s">
        <v>111</v>
      </c>
      <c r="E68" s="151">
        <v>90</v>
      </c>
    </row>
    <row r="69" spans="1:5" s="6" customFormat="1" ht="30">
      <c r="A69" s="158" t="s">
        <v>1579</v>
      </c>
      <c r="B69" s="137" t="s">
        <v>1448</v>
      </c>
      <c r="C69" s="148" t="s">
        <v>112</v>
      </c>
      <c r="D69" s="152" t="s">
        <v>113</v>
      </c>
      <c r="E69" s="150">
        <v>90</v>
      </c>
    </row>
    <row r="70" spans="1:5" s="6" customFormat="1" ht="30">
      <c r="A70" s="158" t="s">
        <v>1580</v>
      </c>
      <c r="B70" s="137" t="s">
        <v>1448</v>
      </c>
      <c r="C70" s="148" t="s">
        <v>114</v>
      </c>
      <c r="D70" s="152" t="s">
        <v>115</v>
      </c>
      <c r="E70" s="151">
        <v>85</v>
      </c>
    </row>
    <row r="71" spans="1:5" s="6" customFormat="1" ht="30">
      <c r="A71" s="158" t="s">
        <v>1581</v>
      </c>
      <c r="B71" s="137" t="s">
        <v>1448</v>
      </c>
      <c r="C71" s="148" t="s">
        <v>96</v>
      </c>
      <c r="D71" s="149" t="s">
        <v>116</v>
      </c>
      <c r="E71" s="151">
        <v>100</v>
      </c>
    </row>
    <row r="72" spans="1:5" s="6" customFormat="1" ht="11.25" customHeight="1">
      <c r="A72" s="158" t="s">
        <v>1582</v>
      </c>
      <c r="B72" s="137" t="s">
        <v>1448</v>
      </c>
      <c r="C72" s="148" t="s">
        <v>560</v>
      </c>
      <c r="D72" s="159" t="s">
        <v>561</v>
      </c>
      <c r="E72" s="151">
        <v>130</v>
      </c>
    </row>
    <row r="73" spans="1:5" s="6" customFormat="1" ht="12.75" customHeight="1">
      <c r="A73" s="158" t="s">
        <v>1583</v>
      </c>
      <c r="B73" s="137" t="s">
        <v>1448</v>
      </c>
      <c r="C73" s="148" t="s">
        <v>562</v>
      </c>
      <c r="D73" s="159" t="s">
        <v>563</v>
      </c>
      <c r="E73" s="151">
        <v>130</v>
      </c>
    </row>
    <row r="74" spans="1:5" s="6" customFormat="1" ht="15.75">
      <c r="A74" s="143" t="s">
        <v>1403</v>
      </c>
      <c r="B74" s="155"/>
      <c r="C74" s="144"/>
      <c r="D74" s="145" t="s">
        <v>1404</v>
      </c>
      <c r="E74" s="146"/>
    </row>
    <row r="75" spans="1:5" s="6" customFormat="1" ht="30">
      <c r="A75" s="147" t="s">
        <v>1584</v>
      </c>
      <c r="B75" s="137" t="s">
        <v>1448</v>
      </c>
      <c r="C75" s="148" t="s">
        <v>107</v>
      </c>
      <c r="D75" s="152" t="s">
        <v>108</v>
      </c>
      <c r="E75" s="151">
        <v>70</v>
      </c>
    </row>
    <row r="76" spans="1:5" s="6" customFormat="1" ht="30">
      <c r="A76" s="147" t="s">
        <v>1585</v>
      </c>
      <c r="B76" s="137" t="s">
        <v>1448</v>
      </c>
      <c r="C76" s="148" t="s">
        <v>96</v>
      </c>
      <c r="D76" s="152" t="s">
        <v>97</v>
      </c>
      <c r="E76" s="151">
        <v>100</v>
      </c>
    </row>
    <row r="77" spans="1:5" s="6" customFormat="1" ht="15">
      <c r="A77" s="147"/>
      <c r="B77" s="137"/>
      <c r="C77" s="154"/>
      <c r="D77" s="149" t="s">
        <v>1405</v>
      </c>
      <c r="E77" s="151">
        <f>SUM(E75:E76)</f>
        <v>170</v>
      </c>
    </row>
    <row r="78" spans="1:5" s="6" customFormat="1" ht="30">
      <c r="A78" s="147" t="s">
        <v>1586</v>
      </c>
      <c r="B78" s="137" t="s">
        <v>117</v>
      </c>
      <c r="C78" s="152" t="s">
        <v>118</v>
      </c>
      <c r="D78" s="152" t="s">
        <v>119</v>
      </c>
      <c r="E78" s="151">
        <v>150</v>
      </c>
    </row>
    <row r="79" spans="1:5" s="6" customFormat="1" ht="13.5" customHeight="1">
      <c r="A79" s="147"/>
      <c r="B79" s="154"/>
      <c r="C79" s="154"/>
      <c r="D79" s="149" t="s">
        <v>1406</v>
      </c>
      <c r="E79" s="151">
        <f>SUM(E77:E78)</f>
        <v>320</v>
      </c>
    </row>
    <row r="80" spans="1:5" s="6" customFormat="1" ht="12.75" customHeight="1">
      <c r="A80" s="143" t="s">
        <v>1407</v>
      </c>
      <c r="B80" s="160"/>
      <c r="C80" s="161"/>
      <c r="D80" s="162" t="s">
        <v>1471</v>
      </c>
      <c r="E80" s="146"/>
    </row>
    <row r="81" spans="1:5" s="6" customFormat="1" ht="15.75" customHeight="1">
      <c r="A81" s="156" t="s">
        <v>1408</v>
      </c>
      <c r="B81" s="395" t="s">
        <v>1587</v>
      </c>
      <c r="C81" s="396"/>
      <c r="D81" s="397"/>
      <c r="E81" s="146"/>
    </row>
    <row r="82" spans="1:5" s="6" customFormat="1" ht="15">
      <c r="A82" s="143"/>
      <c r="B82" s="163"/>
      <c r="C82" s="164"/>
      <c r="D82" s="165" t="s">
        <v>1472</v>
      </c>
      <c r="E82" s="146"/>
    </row>
    <row r="83" spans="1:5" s="6" customFormat="1" ht="30">
      <c r="A83" s="147" t="s">
        <v>1588</v>
      </c>
      <c r="B83" s="137" t="s">
        <v>1448</v>
      </c>
      <c r="C83" s="148" t="s">
        <v>96</v>
      </c>
      <c r="D83" s="152" t="s">
        <v>97</v>
      </c>
      <c r="E83" s="151">
        <v>90</v>
      </c>
    </row>
    <row r="84" spans="1:5" s="6" customFormat="1" ht="60">
      <c r="A84" s="147" t="s">
        <v>1589</v>
      </c>
      <c r="B84" s="137" t="s">
        <v>1448</v>
      </c>
      <c r="C84" s="148" t="s">
        <v>102</v>
      </c>
      <c r="D84" s="152" t="s">
        <v>1410</v>
      </c>
      <c r="E84" s="151">
        <v>180</v>
      </c>
    </row>
    <row r="85" spans="1:5" s="6" customFormat="1" ht="30">
      <c r="A85" s="147" t="s">
        <v>1590</v>
      </c>
      <c r="B85" s="137" t="s">
        <v>1448</v>
      </c>
      <c r="C85" s="148" t="s">
        <v>96</v>
      </c>
      <c r="D85" s="149" t="s">
        <v>116</v>
      </c>
      <c r="E85" s="151">
        <v>80</v>
      </c>
    </row>
    <row r="86" spans="1:5" s="6" customFormat="1" ht="12.75" customHeight="1">
      <c r="A86" s="147"/>
      <c r="B86" s="154"/>
      <c r="C86" s="154"/>
      <c r="D86" s="149" t="s">
        <v>1413</v>
      </c>
      <c r="E86" s="151">
        <f>SUM(E83:E85)</f>
        <v>350</v>
      </c>
    </row>
    <row r="87" spans="1:5" s="6" customFormat="1" ht="15.75" customHeight="1">
      <c r="A87" s="143" t="s">
        <v>1416</v>
      </c>
      <c r="B87" s="395" t="s">
        <v>1591</v>
      </c>
      <c r="C87" s="396"/>
      <c r="D87" s="397"/>
      <c r="E87" s="146"/>
    </row>
    <row r="88" spans="1:5" s="6" customFormat="1" ht="15">
      <c r="A88" s="156" t="s">
        <v>1473</v>
      </c>
      <c r="B88" s="155"/>
      <c r="C88" s="144"/>
      <c r="D88" s="166" t="s">
        <v>1409</v>
      </c>
      <c r="E88" s="146"/>
    </row>
    <row r="89" spans="1:5" s="6" customFormat="1" ht="30">
      <c r="A89" s="147" t="s">
        <v>1592</v>
      </c>
      <c r="B89" s="137" t="s">
        <v>1448</v>
      </c>
      <c r="C89" s="148" t="s">
        <v>96</v>
      </c>
      <c r="D89" s="152" t="s">
        <v>97</v>
      </c>
      <c r="E89" s="151">
        <v>90</v>
      </c>
    </row>
    <row r="90" spans="1:5" s="6" customFormat="1" ht="30">
      <c r="A90" s="147" t="s">
        <v>1593</v>
      </c>
      <c r="B90" s="137" t="s">
        <v>1448</v>
      </c>
      <c r="C90" s="148" t="s">
        <v>98</v>
      </c>
      <c r="D90" s="152" t="s">
        <v>99</v>
      </c>
      <c r="E90" s="151">
        <v>80</v>
      </c>
    </row>
    <row r="91" spans="1:5" s="6" customFormat="1" ht="30">
      <c r="A91" s="147" t="s">
        <v>1594</v>
      </c>
      <c r="B91" s="137" t="s">
        <v>1448</v>
      </c>
      <c r="C91" s="148" t="s">
        <v>100</v>
      </c>
      <c r="D91" s="152" t="s">
        <v>1571</v>
      </c>
      <c r="E91" s="151">
        <v>80</v>
      </c>
    </row>
    <row r="92" spans="1:5" s="6" customFormat="1" ht="30">
      <c r="A92" s="147" t="s">
        <v>1595</v>
      </c>
      <c r="B92" s="137" t="s">
        <v>1448</v>
      </c>
      <c r="C92" s="148" t="s">
        <v>107</v>
      </c>
      <c r="D92" s="152" t="s">
        <v>108</v>
      </c>
      <c r="E92" s="151">
        <v>70</v>
      </c>
    </row>
    <row r="93" spans="1:5" s="6" customFormat="1" ht="60">
      <c r="A93" s="147" t="s">
        <v>1596</v>
      </c>
      <c r="B93" s="137" t="s">
        <v>1448</v>
      </c>
      <c r="C93" s="148" t="s">
        <v>102</v>
      </c>
      <c r="D93" s="152" t="s">
        <v>1410</v>
      </c>
      <c r="E93" s="151">
        <v>180</v>
      </c>
    </row>
    <row r="94" spans="1:5" s="6" customFormat="1" ht="60">
      <c r="A94" s="147" t="s">
        <v>1597</v>
      </c>
      <c r="B94" s="137" t="s">
        <v>1448</v>
      </c>
      <c r="C94" s="148" t="s">
        <v>105</v>
      </c>
      <c r="D94" s="152" t="s">
        <v>1411</v>
      </c>
      <c r="E94" s="151">
        <v>160</v>
      </c>
    </row>
    <row r="95" spans="1:5" s="6" customFormat="1" ht="75">
      <c r="A95" s="147" t="s">
        <v>1598</v>
      </c>
      <c r="B95" s="137"/>
      <c r="C95" s="154"/>
      <c r="D95" s="149" t="s">
        <v>1412</v>
      </c>
      <c r="E95" s="150">
        <v>280</v>
      </c>
    </row>
    <row r="96" spans="1:5" s="6" customFormat="1" ht="30">
      <c r="A96" s="147" t="s">
        <v>1599</v>
      </c>
      <c r="B96" s="137" t="s">
        <v>117</v>
      </c>
      <c r="C96" s="148" t="s">
        <v>1254</v>
      </c>
      <c r="D96" s="152" t="s">
        <v>1255</v>
      </c>
      <c r="E96" s="150">
        <v>50</v>
      </c>
    </row>
    <row r="97" spans="1:5" s="6" customFormat="1" ht="30">
      <c r="A97" s="147" t="s">
        <v>1600</v>
      </c>
      <c r="B97" s="137" t="s">
        <v>1448</v>
      </c>
      <c r="C97" s="148" t="s">
        <v>96</v>
      </c>
      <c r="D97" s="149" t="s">
        <v>116</v>
      </c>
      <c r="E97" s="151">
        <v>80</v>
      </c>
    </row>
    <row r="98" spans="1:5" s="6" customFormat="1" ht="15.75">
      <c r="A98" s="147"/>
      <c r="B98" s="137"/>
      <c r="C98" s="147"/>
      <c r="D98" s="167" t="s">
        <v>1413</v>
      </c>
      <c r="E98" s="151">
        <f>SUM(E89:E97)</f>
        <v>1070</v>
      </c>
    </row>
    <row r="99" spans="1:5" s="6" customFormat="1" ht="15">
      <c r="A99" s="147" t="s">
        <v>1601</v>
      </c>
      <c r="B99" s="137" t="s">
        <v>117</v>
      </c>
      <c r="C99" s="147" t="s">
        <v>139</v>
      </c>
      <c r="D99" s="149" t="s">
        <v>1414</v>
      </c>
      <c r="E99" s="151">
        <v>160</v>
      </c>
    </row>
    <row r="100" spans="1:5" s="6" customFormat="1" ht="15.75">
      <c r="A100" s="147"/>
      <c r="B100" s="154"/>
      <c r="C100" s="154"/>
      <c r="D100" s="167" t="s">
        <v>1415</v>
      </c>
      <c r="E100" s="151">
        <f>SUM(E98:E99)</f>
        <v>1230</v>
      </c>
    </row>
    <row r="101" spans="1:5" s="6" customFormat="1" ht="30">
      <c r="A101" s="147" t="s">
        <v>1602</v>
      </c>
      <c r="B101" s="137" t="s">
        <v>117</v>
      </c>
      <c r="C101" s="152" t="s">
        <v>118</v>
      </c>
      <c r="D101" s="152" t="s">
        <v>119</v>
      </c>
      <c r="E101" s="151">
        <v>150</v>
      </c>
    </row>
    <row r="102" spans="1:5" s="6" customFormat="1" ht="15.75">
      <c r="A102" s="147"/>
      <c r="B102" s="154"/>
      <c r="C102" s="154"/>
      <c r="D102" s="167" t="s">
        <v>1406</v>
      </c>
      <c r="E102" s="151">
        <f>SUM(E100:E101)</f>
        <v>1380</v>
      </c>
    </row>
    <row r="103" spans="1:5" s="6" customFormat="1" ht="15">
      <c r="A103" s="156" t="s">
        <v>1474</v>
      </c>
      <c r="B103" s="155"/>
      <c r="C103" s="144"/>
      <c r="D103" s="166" t="s">
        <v>1475</v>
      </c>
      <c r="E103" s="146"/>
    </row>
    <row r="104" spans="1:5" s="6" customFormat="1" ht="30">
      <c r="A104" s="147" t="s">
        <v>1603</v>
      </c>
      <c r="B104" s="137" t="s">
        <v>1448</v>
      </c>
      <c r="C104" s="148" t="s">
        <v>96</v>
      </c>
      <c r="D104" s="152" t="s">
        <v>97</v>
      </c>
      <c r="E104" s="151">
        <v>90</v>
      </c>
    </row>
    <row r="105" spans="1:5" s="6" customFormat="1" ht="30">
      <c r="A105" s="147" t="s">
        <v>1604</v>
      </c>
      <c r="B105" s="137" t="s">
        <v>1448</v>
      </c>
      <c r="C105" s="148" t="s">
        <v>98</v>
      </c>
      <c r="D105" s="152" t="s">
        <v>99</v>
      </c>
      <c r="E105" s="151">
        <v>80</v>
      </c>
    </row>
    <row r="106" spans="1:5" s="6" customFormat="1" ht="30">
      <c r="A106" s="147" t="s">
        <v>1605</v>
      </c>
      <c r="B106" s="137" t="s">
        <v>1448</v>
      </c>
      <c r="C106" s="148" t="s">
        <v>100</v>
      </c>
      <c r="D106" s="152" t="s">
        <v>1571</v>
      </c>
      <c r="E106" s="151">
        <v>80</v>
      </c>
    </row>
    <row r="107" spans="1:5" s="6" customFormat="1" ht="30">
      <c r="A107" s="147" t="s">
        <v>1606</v>
      </c>
      <c r="B107" s="137" t="s">
        <v>1448</v>
      </c>
      <c r="C107" s="148" t="s">
        <v>107</v>
      </c>
      <c r="D107" s="152" t="s">
        <v>108</v>
      </c>
      <c r="E107" s="151">
        <v>70</v>
      </c>
    </row>
    <row r="108" spans="1:5" s="6" customFormat="1" ht="30">
      <c r="A108" s="147" t="s">
        <v>1607</v>
      </c>
      <c r="B108" s="137" t="s">
        <v>1448</v>
      </c>
      <c r="C108" s="148" t="s">
        <v>109</v>
      </c>
      <c r="D108" s="152" t="s">
        <v>110</v>
      </c>
      <c r="E108" s="151">
        <v>100</v>
      </c>
    </row>
    <row r="109" spans="1:5" s="6" customFormat="1" ht="60">
      <c r="A109" s="147" t="s">
        <v>1608</v>
      </c>
      <c r="B109" s="137" t="s">
        <v>1448</v>
      </c>
      <c r="C109" s="148" t="s">
        <v>102</v>
      </c>
      <c r="D109" s="152" t="s">
        <v>1417</v>
      </c>
      <c r="E109" s="151">
        <v>180</v>
      </c>
    </row>
    <row r="110" spans="1:5" s="6" customFormat="1" ht="60">
      <c r="A110" s="147" t="s">
        <v>1609</v>
      </c>
      <c r="B110" s="137" t="s">
        <v>1448</v>
      </c>
      <c r="C110" s="148" t="s">
        <v>105</v>
      </c>
      <c r="D110" s="152" t="s">
        <v>1411</v>
      </c>
      <c r="E110" s="151">
        <v>160</v>
      </c>
    </row>
    <row r="111" spans="1:5" s="6" customFormat="1" ht="90">
      <c r="A111" s="147" t="s">
        <v>1610</v>
      </c>
      <c r="B111" s="137"/>
      <c r="C111" s="154"/>
      <c r="D111" s="149" t="s">
        <v>1611</v>
      </c>
      <c r="E111" s="150">
        <v>310</v>
      </c>
    </row>
    <row r="112" spans="1:5" s="6" customFormat="1" ht="30">
      <c r="A112" s="147" t="s">
        <v>1612</v>
      </c>
      <c r="B112" s="137" t="s">
        <v>117</v>
      </c>
      <c r="C112" s="148" t="s">
        <v>1254</v>
      </c>
      <c r="D112" s="152" t="s">
        <v>1255</v>
      </c>
      <c r="E112" s="150">
        <v>50</v>
      </c>
    </row>
    <row r="113" spans="1:5" s="6" customFormat="1" ht="30">
      <c r="A113" s="147" t="s">
        <v>1613</v>
      </c>
      <c r="B113" s="137" t="s">
        <v>1448</v>
      </c>
      <c r="C113" s="148" t="s">
        <v>96</v>
      </c>
      <c r="D113" s="149" t="s">
        <v>116</v>
      </c>
      <c r="E113" s="151">
        <v>80</v>
      </c>
    </row>
    <row r="114" spans="1:5" s="6" customFormat="1" ht="15.75">
      <c r="A114" s="147"/>
      <c r="B114" s="137"/>
      <c r="C114" s="147"/>
      <c r="D114" s="167" t="s">
        <v>1413</v>
      </c>
      <c r="E114" s="151">
        <f>SUM(E104:E113)</f>
        <v>1200</v>
      </c>
    </row>
    <row r="115" spans="1:5" s="6" customFormat="1" ht="15">
      <c r="A115" s="147" t="s">
        <v>1614</v>
      </c>
      <c r="B115" s="137" t="s">
        <v>117</v>
      </c>
      <c r="C115" s="147" t="s">
        <v>139</v>
      </c>
      <c r="D115" s="149" t="s">
        <v>1414</v>
      </c>
      <c r="E115" s="151">
        <v>160</v>
      </c>
    </row>
    <row r="116" spans="1:5" s="6" customFormat="1" ht="15.75">
      <c r="A116" s="147"/>
      <c r="B116" s="154"/>
      <c r="C116" s="154"/>
      <c r="D116" s="167" t="s">
        <v>1415</v>
      </c>
      <c r="E116" s="151">
        <f>SUM(E114:E115)</f>
        <v>1360</v>
      </c>
    </row>
    <row r="117" spans="1:5" s="6" customFormat="1" ht="30">
      <c r="A117" s="147" t="s">
        <v>1615</v>
      </c>
      <c r="B117" s="137" t="s">
        <v>117</v>
      </c>
      <c r="C117" s="152" t="s">
        <v>118</v>
      </c>
      <c r="D117" s="152" t="s">
        <v>119</v>
      </c>
      <c r="E117" s="151">
        <v>150</v>
      </c>
    </row>
    <row r="118" spans="1:5" s="6" customFormat="1" ht="15.75">
      <c r="A118" s="147"/>
      <c r="B118" s="154"/>
      <c r="C118" s="154"/>
      <c r="D118" s="167" t="s">
        <v>1406</v>
      </c>
      <c r="E118" s="151">
        <f>SUM(E116:E117)</f>
        <v>1510</v>
      </c>
    </row>
    <row r="119" spans="1:5" s="6" customFormat="1" ht="15.75">
      <c r="A119" s="143" t="s">
        <v>1418</v>
      </c>
      <c r="B119" s="144"/>
      <c r="C119" s="144"/>
      <c r="D119" s="145" t="s">
        <v>1419</v>
      </c>
      <c r="E119" s="146"/>
    </row>
    <row r="120" spans="1:5" s="6" customFormat="1" ht="30">
      <c r="A120" s="147" t="s">
        <v>1616</v>
      </c>
      <c r="B120" s="137" t="s">
        <v>1448</v>
      </c>
      <c r="C120" s="148" t="s">
        <v>96</v>
      </c>
      <c r="D120" s="152" t="s">
        <v>97</v>
      </c>
      <c r="E120" s="151">
        <v>100</v>
      </c>
    </row>
    <row r="121" spans="1:5" s="6" customFormat="1" ht="30">
      <c r="A121" s="147" t="s">
        <v>1617</v>
      </c>
      <c r="B121" s="137" t="s">
        <v>1448</v>
      </c>
      <c r="C121" s="148" t="s">
        <v>102</v>
      </c>
      <c r="D121" s="152" t="s">
        <v>103</v>
      </c>
      <c r="E121" s="151">
        <v>100</v>
      </c>
    </row>
    <row r="122" spans="1:5" s="6" customFormat="1" ht="30">
      <c r="A122" s="147" t="s">
        <v>1618</v>
      </c>
      <c r="B122" s="137" t="s">
        <v>1448</v>
      </c>
      <c r="C122" s="148" t="s">
        <v>96</v>
      </c>
      <c r="D122" s="149" t="s">
        <v>116</v>
      </c>
      <c r="E122" s="151">
        <v>100</v>
      </c>
    </row>
    <row r="123" spans="1:5" s="6" customFormat="1" ht="15">
      <c r="A123" s="147"/>
      <c r="B123" s="154"/>
      <c r="C123" s="147"/>
      <c r="D123" s="149" t="s">
        <v>1413</v>
      </c>
      <c r="E123" s="151">
        <f>SUM(E120:E122)</f>
        <v>300</v>
      </c>
    </row>
    <row r="124" spans="1:5" s="6" customFormat="1" ht="31.5">
      <c r="A124" s="143" t="s">
        <v>564</v>
      </c>
      <c r="B124" s="144"/>
      <c r="C124" s="144"/>
      <c r="D124" s="145" t="s">
        <v>1619</v>
      </c>
      <c r="E124" s="146"/>
    </row>
    <row r="125" spans="1:5" s="6" customFormat="1" ht="30">
      <c r="A125" s="147" t="s">
        <v>1620</v>
      </c>
      <c r="B125" s="137" t="s">
        <v>1448</v>
      </c>
      <c r="C125" s="152" t="s">
        <v>96</v>
      </c>
      <c r="D125" s="152" t="s">
        <v>97</v>
      </c>
      <c r="E125" s="151">
        <v>100</v>
      </c>
    </row>
    <row r="126" spans="1:5" s="6" customFormat="1" ht="30">
      <c r="A126" s="147" t="s">
        <v>1621</v>
      </c>
      <c r="B126" s="137" t="s">
        <v>1448</v>
      </c>
      <c r="C126" s="152" t="s">
        <v>98</v>
      </c>
      <c r="D126" s="152" t="s">
        <v>99</v>
      </c>
      <c r="E126" s="151">
        <v>85</v>
      </c>
    </row>
    <row r="127" spans="1:5" s="6" customFormat="1" ht="30">
      <c r="A127" s="147" t="s">
        <v>1622</v>
      </c>
      <c r="B127" s="137" t="s">
        <v>1448</v>
      </c>
      <c r="C127" s="152" t="s">
        <v>100</v>
      </c>
      <c r="D127" s="152" t="s">
        <v>1571</v>
      </c>
      <c r="E127" s="151">
        <v>85</v>
      </c>
    </row>
    <row r="128" spans="1:5" s="6" customFormat="1" ht="30">
      <c r="A128" s="147" t="s">
        <v>1623</v>
      </c>
      <c r="B128" s="137" t="s">
        <v>1448</v>
      </c>
      <c r="C128" s="152" t="s">
        <v>102</v>
      </c>
      <c r="D128" s="152" t="s">
        <v>103</v>
      </c>
      <c r="E128" s="151">
        <v>80</v>
      </c>
    </row>
    <row r="129" spans="1:5" s="6" customFormat="1" ht="30">
      <c r="A129" s="147" t="s">
        <v>1624</v>
      </c>
      <c r="B129" s="137" t="s">
        <v>1448</v>
      </c>
      <c r="C129" s="152" t="s">
        <v>102</v>
      </c>
      <c r="D129" s="168" t="s">
        <v>104</v>
      </c>
      <c r="E129" s="151">
        <v>100</v>
      </c>
    </row>
    <row r="130" spans="1:5" s="6" customFormat="1" ht="30">
      <c r="A130" s="147" t="s">
        <v>1625</v>
      </c>
      <c r="B130" s="137" t="s">
        <v>1448</v>
      </c>
      <c r="C130" s="152" t="s">
        <v>105</v>
      </c>
      <c r="D130" s="152" t="s">
        <v>106</v>
      </c>
      <c r="E130" s="151">
        <v>80</v>
      </c>
    </row>
    <row r="131" spans="1:5" s="6" customFormat="1" ht="30">
      <c r="A131" s="147" t="s">
        <v>1626</v>
      </c>
      <c r="B131" s="137" t="s">
        <v>1448</v>
      </c>
      <c r="C131" s="152" t="s">
        <v>107</v>
      </c>
      <c r="D131" s="152" t="s">
        <v>108</v>
      </c>
      <c r="E131" s="150">
        <v>70</v>
      </c>
    </row>
    <row r="132" spans="1:5" s="6" customFormat="1" ht="30">
      <c r="A132" s="147" t="s">
        <v>1627</v>
      </c>
      <c r="B132" s="137" t="s">
        <v>1448</v>
      </c>
      <c r="C132" s="148" t="s">
        <v>1628</v>
      </c>
      <c r="D132" s="149" t="s">
        <v>1629</v>
      </c>
      <c r="E132" s="150">
        <v>150</v>
      </c>
    </row>
    <row r="133" spans="1:5" s="6" customFormat="1" ht="30">
      <c r="A133" s="147" t="s">
        <v>1630</v>
      </c>
      <c r="B133" s="137" t="s">
        <v>1448</v>
      </c>
      <c r="C133" s="148" t="s">
        <v>135</v>
      </c>
      <c r="D133" s="152" t="s">
        <v>136</v>
      </c>
      <c r="E133" s="150">
        <v>70</v>
      </c>
    </row>
    <row r="134" spans="1:5" s="6" customFormat="1" ht="30">
      <c r="A134" s="147" t="s">
        <v>1631</v>
      </c>
      <c r="B134" s="137" t="s">
        <v>117</v>
      </c>
      <c r="C134" s="148" t="s">
        <v>131</v>
      </c>
      <c r="D134" s="152" t="s">
        <v>132</v>
      </c>
      <c r="E134" s="150">
        <v>80</v>
      </c>
    </row>
    <row r="135" spans="1:5" s="6" customFormat="1" ht="30">
      <c r="A135" s="147" t="s">
        <v>1632</v>
      </c>
      <c r="B135" s="137" t="s">
        <v>117</v>
      </c>
      <c r="C135" s="148" t="s">
        <v>133</v>
      </c>
      <c r="D135" s="152" t="s">
        <v>134</v>
      </c>
      <c r="E135" s="150">
        <v>80</v>
      </c>
    </row>
    <row r="136" spans="1:5" s="6" customFormat="1" ht="15">
      <c r="A136" s="147" t="s">
        <v>1633</v>
      </c>
      <c r="B136" s="137" t="s">
        <v>117</v>
      </c>
      <c r="C136" s="147" t="s">
        <v>139</v>
      </c>
      <c r="D136" s="149" t="s">
        <v>1414</v>
      </c>
      <c r="E136" s="150">
        <v>160</v>
      </c>
    </row>
    <row r="137" spans="1:5" s="6" customFormat="1" ht="30">
      <c r="A137" s="147" t="s">
        <v>1634</v>
      </c>
      <c r="B137" s="137" t="s">
        <v>1448</v>
      </c>
      <c r="C137" s="152" t="s">
        <v>96</v>
      </c>
      <c r="D137" s="149" t="s">
        <v>116</v>
      </c>
      <c r="E137" s="150">
        <v>100</v>
      </c>
    </row>
    <row r="138" spans="1:5" s="6" customFormat="1" ht="15">
      <c r="A138" s="147"/>
      <c r="B138" s="154"/>
      <c r="C138" s="154"/>
      <c r="D138" s="149" t="s">
        <v>565</v>
      </c>
      <c r="E138" s="151">
        <f>SUM(E125:E137)-E129</f>
        <v>1140</v>
      </c>
    </row>
    <row r="139" spans="1:5" s="6" customFormat="1" ht="15">
      <c r="A139" s="147"/>
      <c r="B139" s="154"/>
      <c r="C139" s="154"/>
      <c r="D139" s="149" t="s">
        <v>566</v>
      </c>
      <c r="E139" s="151">
        <f>SUM(E125:E137)-E128</f>
        <v>1160</v>
      </c>
    </row>
    <row r="140" spans="1:5" s="6" customFormat="1" ht="30">
      <c r="A140" s="147" t="s">
        <v>1635</v>
      </c>
      <c r="B140" s="169" t="s">
        <v>117</v>
      </c>
      <c r="C140" s="170" t="s">
        <v>118</v>
      </c>
      <c r="D140" s="170" t="s">
        <v>119</v>
      </c>
      <c r="E140" s="171">
        <v>150</v>
      </c>
    </row>
    <row r="141" spans="1:5" s="6" customFormat="1" ht="30">
      <c r="A141" s="147"/>
      <c r="B141" s="154"/>
      <c r="C141" s="154"/>
      <c r="D141" s="149" t="s">
        <v>567</v>
      </c>
      <c r="E141" s="151">
        <f>E138+E140</f>
        <v>1290</v>
      </c>
    </row>
    <row r="142" spans="1:5" s="6" customFormat="1" ht="30">
      <c r="A142" s="147"/>
      <c r="B142" s="154"/>
      <c r="C142" s="154"/>
      <c r="D142" s="149" t="s">
        <v>568</v>
      </c>
      <c r="E142" s="151">
        <f>E140+E139</f>
        <v>1310</v>
      </c>
    </row>
    <row r="143" spans="1:5" s="6" customFormat="1" ht="30">
      <c r="A143" s="147" t="s">
        <v>1636</v>
      </c>
      <c r="B143" s="137" t="s">
        <v>117</v>
      </c>
      <c r="C143" s="152" t="s">
        <v>141</v>
      </c>
      <c r="D143" s="152" t="s">
        <v>569</v>
      </c>
      <c r="E143" s="151">
        <v>120</v>
      </c>
    </row>
    <row r="144" spans="1:5" s="6" customFormat="1" ht="30">
      <c r="A144" s="147"/>
      <c r="B144" s="154"/>
      <c r="C144" s="154"/>
      <c r="D144" s="149" t="s">
        <v>570</v>
      </c>
      <c r="E144" s="151">
        <f>E141+E143</f>
        <v>1410</v>
      </c>
    </row>
    <row r="145" spans="1:5" s="6" customFormat="1" ht="30">
      <c r="A145" s="147"/>
      <c r="B145" s="154"/>
      <c r="C145" s="154"/>
      <c r="D145" s="149" t="s">
        <v>571</v>
      </c>
      <c r="E145" s="151">
        <f>E142+E143</f>
        <v>1430</v>
      </c>
    </row>
    <row r="146" spans="1:5" s="6" customFormat="1" ht="15.75">
      <c r="A146" s="143" t="s">
        <v>572</v>
      </c>
      <c r="B146" s="144"/>
      <c r="C146" s="144"/>
      <c r="D146" s="145" t="s">
        <v>573</v>
      </c>
      <c r="E146" s="146"/>
    </row>
    <row r="147" spans="1:5" s="6" customFormat="1" ht="30">
      <c r="A147" s="158" t="s">
        <v>1637</v>
      </c>
      <c r="B147" s="137" t="s">
        <v>1448</v>
      </c>
      <c r="C147" s="148" t="s">
        <v>96</v>
      </c>
      <c r="D147" s="152" t="s">
        <v>97</v>
      </c>
      <c r="E147" s="151">
        <v>100</v>
      </c>
    </row>
    <row r="148" spans="1:5" s="6" customFormat="1" ht="30">
      <c r="A148" s="158" t="s">
        <v>1638</v>
      </c>
      <c r="B148" s="137" t="s">
        <v>1448</v>
      </c>
      <c r="C148" s="148" t="s">
        <v>98</v>
      </c>
      <c r="D148" s="152" t="s">
        <v>99</v>
      </c>
      <c r="E148" s="151">
        <v>80</v>
      </c>
    </row>
    <row r="149" spans="1:5" s="6" customFormat="1" ht="30">
      <c r="A149" s="158" t="s">
        <v>1639</v>
      </c>
      <c r="B149" s="137" t="s">
        <v>1448</v>
      </c>
      <c r="C149" s="148" t="s">
        <v>100</v>
      </c>
      <c r="D149" s="152" t="s">
        <v>1571</v>
      </c>
      <c r="E149" s="151">
        <v>80</v>
      </c>
    </row>
    <row r="150" spans="1:5" s="6" customFormat="1" ht="30">
      <c r="A150" s="158" t="s">
        <v>1640</v>
      </c>
      <c r="B150" s="137" t="s">
        <v>1448</v>
      </c>
      <c r="C150" s="148" t="s">
        <v>102</v>
      </c>
      <c r="D150" s="152" t="s">
        <v>103</v>
      </c>
      <c r="E150" s="151">
        <v>80</v>
      </c>
    </row>
    <row r="151" spans="1:5" s="6" customFormat="1" ht="30">
      <c r="A151" s="158" t="s">
        <v>1641</v>
      </c>
      <c r="B151" s="137" t="s">
        <v>1448</v>
      </c>
      <c r="C151" s="148" t="s">
        <v>102</v>
      </c>
      <c r="D151" s="168" t="s">
        <v>104</v>
      </c>
      <c r="E151" s="151">
        <v>100</v>
      </c>
    </row>
    <row r="152" spans="1:5" s="6" customFormat="1" ht="30">
      <c r="A152" s="158" t="s">
        <v>1642</v>
      </c>
      <c r="B152" s="137" t="s">
        <v>1448</v>
      </c>
      <c r="C152" s="148" t="s">
        <v>105</v>
      </c>
      <c r="D152" s="152" t="s">
        <v>106</v>
      </c>
      <c r="E152" s="150">
        <v>80</v>
      </c>
    </row>
    <row r="153" spans="1:5" s="6" customFormat="1" ht="30">
      <c r="A153" s="158" t="s">
        <v>1643</v>
      </c>
      <c r="B153" s="137" t="s">
        <v>1448</v>
      </c>
      <c r="C153" s="148" t="s">
        <v>107</v>
      </c>
      <c r="D153" s="152" t="s">
        <v>108</v>
      </c>
      <c r="E153" s="150">
        <v>70</v>
      </c>
    </row>
    <row r="154" spans="1:5" s="6" customFormat="1" ht="30">
      <c r="A154" s="158" t="s">
        <v>1644</v>
      </c>
      <c r="B154" s="137" t="s">
        <v>1448</v>
      </c>
      <c r="C154" s="148" t="s">
        <v>109</v>
      </c>
      <c r="D154" s="152" t="s">
        <v>110</v>
      </c>
      <c r="E154" s="150">
        <v>130</v>
      </c>
    </row>
    <row r="155" spans="1:5" s="6" customFormat="1" ht="30">
      <c r="A155" s="158" t="s">
        <v>1645</v>
      </c>
      <c r="B155" s="137" t="s">
        <v>1448</v>
      </c>
      <c r="C155" s="172" t="s">
        <v>1646</v>
      </c>
      <c r="D155" s="149" t="s">
        <v>1629</v>
      </c>
      <c r="E155" s="150">
        <v>150</v>
      </c>
    </row>
    <row r="156" spans="1:5" s="6" customFormat="1" ht="30">
      <c r="A156" s="158" t="s">
        <v>1647</v>
      </c>
      <c r="B156" s="137" t="s">
        <v>117</v>
      </c>
      <c r="C156" s="148" t="s">
        <v>135</v>
      </c>
      <c r="D156" s="152" t="s">
        <v>136</v>
      </c>
      <c r="E156" s="150">
        <v>70</v>
      </c>
    </row>
    <row r="157" spans="1:5" s="6" customFormat="1" ht="30">
      <c r="A157" s="158" t="s">
        <v>1648</v>
      </c>
      <c r="B157" s="137" t="s">
        <v>117</v>
      </c>
      <c r="C157" s="148" t="s">
        <v>142</v>
      </c>
      <c r="D157" s="152" t="s">
        <v>143</v>
      </c>
      <c r="E157" s="150">
        <v>90</v>
      </c>
    </row>
    <row r="158" spans="1:5" s="6" customFormat="1" ht="30">
      <c r="A158" s="158" t="s">
        <v>1649</v>
      </c>
      <c r="B158" s="137" t="s">
        <v>117</v>
      </c>
      <c r="C158" s="148" t="s">
        <v>131</v>
      </c>
      <c r="D158" s="152" t="s">
        <v>132</v>
      </c>
      <c r="E158" s="150">
        <v>80</v>
      </c>
    </row>
    <row r="159" spans="1:5" s="6" customFormat="1" ht="30">
      <c r="A159" s="158" t="s">
        <v>1650</v>
      </c>
      <c r="B159" s="137" t="s">
        <v>117</v>
      </c>
      <c r="C159" s="148" t="s">
        <v>133</v>
      </c>
      <c r="D159" s="152" t="s">
        <v>134</v>
      </c>
      <c r="E159" s="150">
        <v>80</v>
      </c>
    </row>
    <row r="160" spans="1:5" s="6" customFormat="1" ht="15">
      <c r="A160" s="158" t="s">
        <v>1651</v>
      </c>
      <c r="B160" s="137" t="s">
        <v>117</v>
      </c>
      <c r="C160" s="147" t="s">
        <v>139</v>
      </c>
      <c r="D160" s="149" t="s">
        <v>1414</v>
      </c>
      <c r="E160" s="150">
        <v>160</v>
      </c>
    </row>
    <row r="161" spans="1:5" s="6" customFormat="1" ht="30">
      <c r="A161" s="158" t="s">
        <v>1652</v>
      </c>
      <c r="B161" s="137" t="s">
        <v>1448</v>
      </c>
      <c r="C161" s="148" t="s">
        <v>96</v>
      </c>
      <c r="D161" s="149" t="s">
        <v>116</v>
      </c>
      <c r="E161" s="150">
        <v>100</v>
      </c>
    </row>
    <row r="162" spans="1:5" s="6" customFormat="1" ht="15">
      <c r="A162" s="158"/>
      <c r="B162" s="154"/>
      <c r="C162" s="147"/>
      <c r="D162" s="149" t="s">
        <v>565</v>
      </c>
      <c r="E162" s="150">
        <f>SUM(E147:E161)-E151</f>
        <v>1350</v>
      </c>
    </row>
    <row r="163" spans="1:5" s="6" customFormat="1" ht="15">
      <c r="A163" s="158"/>
      <c r="B163" s="154"/>
      <c r="C163" s="147"/>
      <c r="D163" s="149" t="s">
        <v>566</v>
      </c>
      <c r="E163" s="151">
        <f>SUM(E147:E161)-E150</f>
        <v>1370</v>
      </c>
    </row>
    <row r="164" spans="1:5" s="6" customFormat="1" ht="30">
      <c r="A164" s="158" t="s">
        <v>1653</v>
      </c>
      <c r="B164" s="169" t="s">
        <v>117</v>
      </c>
      <c r="C164" s="173" t="s">
        <v>118</v>
      </c>
      <c r="D164" s="174" t="s">
        <v>119</v>
      </c>
      <c r="E164" s="171">
        <v>150</v>
      </c>
    </row>
    <row r="165" spans="1:5" s="6" customFormat="1" ht="30">
      <c r="A165" s="158"/>
      <c r="B165" s="154"/>
      <c r="C165" s="147"/>
      <c r="D165" s="149" t="s">
        <v>567</v>
      </c>
      <c r="E165" s="151">
        <f>E164+E162</f>
        <v>1500</v>
      </c>
    </row>
    <row r="166" spans="1:5" s="6" customFormat="1" ht="30">
      <c r="A166" s="158"/>
      <c r="B166" s="154"/>
      <c r="C166" s="147"/>
      <c r="D166" s="149" t="s">
        <v>568</v>
      </c>
      <c r="E166" s="151">
        <f>E164+E163</f>
        <v>1520</v>
      </c>
    </row>
    <row r="167" spans="1:5" s="6" customFormat="1" ht="30">
      <c r="A167" s="158" t="s">
        <v>1654</v>
      </c>
      <c r="B167" s="137" t="s">
        <v>117</v>
      </c>
      <c r="C167" s="148" t="s">
        <v>141</v>
      </c>
      <c r="D167" s="152" t="s">
        <v>569</v>
      </c>
      <c r="E167" s="151">
        <v>120</v>
      </c>
    </row>
    <row r="168" spans="1:5" s="6" customFormat="1" ht="30">
      <c r="A168" s="147"/>
      <c r="B168" s="154"/>
      <c r="C168" s="147"/>
      <c r="D168" s="149" t="s">
        <v>574</v>
      </c>
      <c r="E168" s="151">
        <f>E167+E165</f>
        <v>1620</v>
      </c>
    </row>
    <row r="169" spans="1:5" s="6" customFormat="1" ht="30">
      <c r="A169" s="147"/>
      <c r="B169" s="154"/>
      <c r="C169" s="147"/>
      <c r="D169" s="149" t="s">
        <v>571</v>
      </c>
      <c r="E169" s="151">
        <f>E166+E167</f>
        <v>1640</v>
      </c>
    </row>
    <row r="170" spans="1:5" s="6" customFormat="1" ht="31.5">
      <c r="A170" s="143" t="s">
        <v>1655</v>
      </c>
      <c r="B170" s="155"/>
      <c r="C170" s="175"/>
      <c r="D170" s="145" t="s">
        <v>1656</v>
      </c>
      <c r="E170" s="146"/>
    </row>
    <row r="171" spans="1:5" s="6" customFormat="1" ht="30">
      <c r="A171" s="147" t="s">
        <v>1657</v>
      </c>
      <c r="B171" s="169" t="s">
        <v>117</v>
      </c>
      <c r="C171" s="173" t="s">
        <v>118</v>
      </c>
      <c r="D171" s="173" t="s">
        <v>1658</v>
      </c>
      <c r="E171" s="171">
        <v>150</v>
      </c>
    </row>
    <row r="172" spans="1:5" s="6" customFormat="1" ht="31.5">
      <c r="A172" s="147" t="s">
        <v>1659</v>
      </c>
      <c r="B172" s="137"/>
      <c r="C172" s="147"/>
      <c r="D172" s="167" t="s">
        <v>1660</v>
      </c>
      <c r="E172" s="150"/>
    </row>
    <row r="173" spans="1:5" s="6" customFormat="1" ht="30">
      <c r="A173" s="147" t="s">
        <v>1661</v>
      </c>
      <c r="B173" s="137" t="s">
        <v>117</v>
      </c>
      <c r="C173" s="148" t="s">
        <v>295</v>
      </c>
      <c r="D173" s="148" t="s">
        <v>296</v>
      </c>
      <c r="E173" s="150">
        <v>400</v>
      </c>
    </row>
    <row r="174" spans="1:5" s="6" customFormat="1" ht="30">
      <c r="A174" s="147" t="s">
        <v>1662</v>
      </c>
      <c r="B174" s="137" t="s">
        <v>117</v>
      </c>
      <c r="C174" s="147" t="s">
        <v>268</v>
      </c>
      <c r="D174" s="176" t="s">
        <v>1663</v>
      </c>
      <c r="E174" s="150">
        <v>240</v>
      </c>
    </row>
    <row r="175" spans="1:5" s="6" customFormat="1" ht="30">
      <c r="A175" s="147" t="s">
        <v>1664</v>
      </c>
      <c r="B175" s="137" t="s">
        <v>117</v>
      </c>
      <c r="C175" s="148" t="s">
        <v>274</v>
      </c>
      <c r="D175" s="148" t="s">
        <v>275</v>
      </c>
      <c r="E175" s="150">
        <v>240</v>
      </c>
    </row>
    <row r="176" spans="1:5" s="6" customFormat="1" ht="30">
      <c r="A176" s="147" t="s">
        <v>1665</v>
      </c>
      <c r="B176" s="137" t="s">
        <v>117</v>
      </c>
      <c r="C176" s="148" t="s">
        <v>286</v>
      </c>
      <c r="D176" s="148" t="s">
        <v>1666</v>
      </c>
      <c r="E176" s="150">
        <v>300</v>
      </c>
    </row>
    <row r="177" spans="1:5" s="6" customFormat="1" ht="30">
      <c r="A177" s="147" t="s">
        <v>1667</v>
      </c>
      <c r="B177" s="137" t="s">
        <v>117</v>
      </c>
      <c r="C177" s="148" t="s">
        <v>281</v>
      </c>
      <c r="D177" s="148" t="s">
        <v>1668</v>
      </c>
      <c r="E177" s="150">
        <v>300</v>
      </c>
    </row>
    <row r="178" spans="1:5" s="6" customFormat="1" ht="31.5">
      <c r="A178" s="143" t="s">
        <v>1669</v>
      </c>
      <c r="B178" s="155"/>
      <c r="C178" s="144"/>
      <c r="D178" s="177" t="s">
        <v>1670</v>
      </c>
      <c r="E178" s="146"/>
    </row>
    <row r="179" spans="1:5" s="6" customFormat="1" ht="15">
      <c r="A179" s="147" t="s">
        <v>1671</v>
      </c>
      <c r="B179" s="137" t="s">
        <v>117</v>
      </c>
      <c r="C179" s="147" t="s">
        <v>139</v>
      </c>
      <c r="D179" s="149" t="s">
        <v>216</v>
      </c>
      <c r="E179" s="150">
        <v>160</v>
      </c>
    </row>
    <row r="180" spans="1:5" s="6" customFormat="1" ht="15">
      <c r="A180" s="178" t="s">
        <v>1672</v>
      </c>
      <c r="B180" s="137" t="s">
        <v>1448</v>
      </c>
      <c r="C180" s="178" t="s">
        <v>224</v>
      </c>
      <c r="D180" s="149" t="s">
        <v>225</v>
      </c>
      <c r="E180" s="150">
        <v>100</v>
      </c>
    </row>
    <row r="181" spans="1:5" s="6" customFormat="1" ht="30">
      <c r="A181" s="147" t="s">
        <v>1673</v>
      </c>
      <c r="B181" s="137" t="s">
        <v>117</v>
      </c>
      <c r="C181" s="148" t="s">
        <v>227</v>
      </c>
      <c r="D181" s="152" t="s">
        <v>228</v>
      </c>
      <c r="E181" s="150">
        <v>130</v>
      </c>
    </row>
    <row r="182" spans="1:5" s="6" customFormat="1" ht="15">
      <c r="A182" s="147" t="s">
        <v>1674</v>
      </c>
      <c r="B182" s="137" t="s">
        <v>117</v>
      </c>
      <c r="C182" s="147" t="s">
        <v>233</v>
      </c>
      <c r="D182" s="149" t="s">
        <v>234</v>
      </c>
      <c r="E182" s="150">
        <v>45</v>
      </c>
    </row>
    <row r="183" spans="1:5" s="6" customFormat="1" ht="15">
      <c r="A183" s="147" t="s">
        <v>1675</v>
      </c>
      <c r="B183" s="137" t="s">
        <v>120</v>
      </c>
      <c r="C183" s="154" t="s">
        <v>125</v>
      </c>
      <c r="D183" s="149" t="s">
        <v>126</v>
      </c>
      <c r="E183" s="150">
        <v>80</v>
      </c>
    </row>
    <row r="184" spans="1:5" s="6" customFormat="1" ht="15">
      <c r="A184" s="147" t="s">
        <v>1676</v>
      </c>
      <c r="B184" s="137" t="s">
        <v>120</v>
      </c>
      <c r="C184" s="154" t="s">
        <v>121</v>
      </c>
      <c r="D184" s="149" t="s">
        <v>122</v>
      </c>
      <c r="E184" s="150">
        <v>150</v>
      </c>
    </row>
    <row r="185" spans="1:5" s="6" customFormat="1" ht="15">
      <c r="A185" s="147" t="s">
        <v>1677</v>
      </c>
      <c r="B185" s="137" t="s">
        <v>120</v>
      </c>
      <c r="C185" s="154" t="s">
        <v>123</v>
      </c>
      <c r="D185" s="149" t="s">
        <v>124</v>
      </c>
      <c r="E185" s="150">
        <v>100</v>
      </c>
    </row>
    <row r="186" spans="1:5" s="6" customFormat="1" ht="15">
      <c r="A186" s="147" t="s">
        <v>1678</v>
      </c>
      <c r="B186" s="137" t="s">
        <v>117</v>
      </c>
      <c r="C186" s="147" t="s">
        <v>129</v>
      </c>
      <c r="D186" s="149" t="s">
        <v>130</v>
      </c>
      <c r="E186" s="150">
        <v>150</v>
      </c>
    </row>
    <row r="187" spans="1:5" s="6" customFormat="1" ht="30">
      <c r="A187" s="147" t="s">
        <v>1679</v>
      </c>
      <c r="B187" s="137" t="s">
        <v>117</v>
      </c>
      <c r="C187" s="148" t="s">
        <v>127</v>
      </c>
      <c r="D187" s="152" t="s">
        <v>128</v>
      </c>
      <c r="E187" s="150">
        <v>60</v>
      </c>
    </row>
    <row r="188" spans="1:5" s="6" customFormat="1" ht="31.5">
      <c r="A188" s="179" t="s">
        <v>1680</v>
      </c>
      <c r="B188" s="180"/>
      <c r="C188" s="179"/>
      <c r="D188" s="181" t="s">
        <v>1681</v>
      </c>
      <c r="E188" s="182"/>
    </row>
    <row r="189" spans="1:5" s="6" customFormat="1" ht="30">
      <c r="A189" s="147" t="s">
        <v>1682</v>
      </c>
      <c r="B189" s="137" t="s">
        <v>117</v>
      </c>
      <c r="C189" s="148" t="s">
        <v>135</v>
      </c>
      <c r="D189" s="152" t="s">
        <v>136</v>
      </c>
      <c r="E189" s="150">
        <v>70</v>
      </c>
    </row>
    <row r="190" spans="1:5" s="6" customFormat="1" ht="30">
      <c r="A190" s="158" t="s">
        <v>1683</v>
      </c>
      <c r="B190" s="137" t="s">
        <v>117</v>
      </c>
      <c r="C190" s="148" t="s">
        <v>346</v>
      </c>
      <c r="D190" s="152" t="s">
        <v>347</v>
      </c>
      <c r="E190" s="150">
        <v>70</v>
      </c>
    </row>
    <row r="191" spans="1:5" s="6" customFormat="1" ht="30">
      <c r="A191" s="158" t="s">
        <v>1684</v>
      </c>
      <c r="B191" s="137" t="s">
        <v>1448</v>
      </c>
      <c r="C191" s="172" t="s">
        <v>1646</v>
      </c>
      <c r="D191" s="149" t="s">
        <v>1629</v>
      </c>
      <c r="E191" s="150">
        <v>150</v>
      </c>
    </row>
    <row r="192" spans="1:5" s="6" customFormat="1" ht="30">
      <c r="A192" s="158" t="s">
        <v>1685</v>
      </c>
      <c r="B192" s="137" t="s">
        <v>117</v>
      </c>
      <c r="C192" s="148" t="s">
        <v>349</v>
      </c>
      <c r="D192" s="152" t="s">
        <v>350</v>
      </c>
      <c r="E192" s="150">
        <v>65</v>
      </c>
    </row>
    <row r="193" spans="1:5" s="6" customFormat="1" ht="15">
      <c r="A193" s="158" t="s">
        <v>1686</v>
      </c>
      <c r="B193" s="137"/>
      <c r="C193" s="147"/>
      <c r="D193" s="149" t="s">
        <v>401</v>
      </c>
      <c r="E193" s="150">
        <v>100</v>
      </c>
    </row>
    <row r="194" spans="1:5" s="6" customFormat="1" ht="30">
      <c r="A194" s="158" t="s">
        <v>1687</v>
      </c>
      <c r="B194" s="137" t="s">
        <v>117</v>
      </c>
      <c r="C194" s="148" t="s">
        <v>142</v>
      </c>
      <c r="D194" s="183" t="s">
        <v>1424</v>
      </c>
      <c r="E194" s="150">
        <v>130</v>
      </c>
    </row>
    <row r="195" spans="1:5" s="6" customFormat="1" ht="15">
      <c r="A195" s="158" t="s">
        <v>1688</v>
      </c>
      <c r="B195" s="137" t="s">
        <v>117</v>
      </c>
      <c r="C195" s="147" t="s">
        <v>367</v>
      </c>
      <c r="D195" s="149" t="s">
        <v>368</v>
      </c>
      <c r="E195" s="150">
        <v>160</v>
      </c>
    </row>
    <row r="196" spans="1:5" s="6" customFormat="1" ht="30">
      <c r="A196" s="158" t="s">
        <v>1689</v>
      </c>
      <c r="B196" s="137" t="s">
        <v>117</v>
      </c>
      <c r="C196" s="148" t="s">
        <v>370</v>
      </c>
      <c r="D196" s="152" t="s">
        <v>371</v>
      </c>
      <c r="E196" s="150">
        <v>80</v>
      </c>
    </row>
    <row r="197" spans="1:5" s="6" customFormat="1" ht="30">
      <c r="A197" s="158" t="s">
        <v>1690</v>
      </c>
      <c r="B197" s="137" t="s">
        <v>117</v>
      </c>
      <c r="C197" s="148" t="s">
        <v>131</v>
      </c>
      <c r="D197" s="152" t="s">
        <v>132</v>
      </c>
      <c r="E197" s="150">
        <v>80</v>
      </c>
    </row>
    <row r="198" spans="1:5" s="6" customFormat="1" ht="30">
      <c r="A198" s="158" t="s">
        <v>1691</v>
      </c>
      <c r="B198" s="137" t="s">
        <v>117</v>
      </c>
      <c r="C198" s="148" t="s">
        <v>133</v>
      </c>
      <c r="D198" s="152" t="s">
        <v>134</v>
      </c>
      <c r="E198" s="150">
        <v>80</v>
      </c>
    </row>
    <row r="199" spans="1:5" s="6" customFormat="1" ht="30">
      <c r="A199" s="158" t="s">
        <v>1692</v>
      </c>
      <c r="B199" s="137" t="s">
        <v>117</v>
      </c>
      <c r="C199" s="148" t="s">
        <v>449</v>
      </c>
      <c r="D199" s="152" t="s">
        <v>450</v>
      </c>
      <c r="E199" s="150">
        <v>70</v>
      </c>
    </row>
    <row r="200" spans="1:5" s="6" customFormat="1" ht="30">
      <c r="A200" s="158" t="s">
        <v>1693</v>
      </c>
      <c r="B200" s="137" t="s">
        <v>117</v>
      </c>
      <c r="C200" s="148" t="s">
        <v>319</v>
      </c>
      <c r="D200" s="152" t="s">
        <v>320</v>
      </c>
      <c r="E200" s="150">
        <v>70</v>
      </c>
    </row>
    <row r="201" spans="1:5" s="6" customFormat="1" ht="30">
      <c r="A201" s="158" t="s">
        <v>1694</v>
      </c>
      <c r="B201" s="137" t="s">
        <v>117</v>
      </c>
      <c r="C201" s="148" t="s">
        <v>338</v>
      </c>
      <c r="D201" s="152" t="s">
        <v>339</v>
      </c>
      <c r="E201" s="150">
        <v>90</v>
      </c>
    </row>
    <row r="202" spans="1:5" s="6" customFormat="1" ht="15">
      <c r="A202" s="158" t="s">
        <v>1695</v>
      </c>
      <c r="B202" s="137" t="s">
        <v>117</v>
      </c>
      <c r="C202" s="154" t="s">
        <v>142</v>
      </c>
      <c r="D202" s="154" t="s">
        <v>143</v>
      </c>
      <c r="E202" s="150">
        <v>90</v>
      </c>
    </row>
    <row r="203" spans="1:5" s="6" customFormat="1" ht="15">
      <c r="A203" s="158" t="s">
        <v>1696</v>
      </c>
      <c r="B203" s="137" t="s">
        <v>117</v>
      </c>
      <c r="C203" s="154" t="s">
        <v>1697</v>
      </c>
      <c r="D203" s="154" t="s">
        <v>1698</v>
      </c>
      <c r="E203" s="184">
        <v>100</v>
      </c>
    </row>
    <row r="204" spans="1:5" s="6" customFormat="1" ht="45">
      <c r="A204" s="158" t="s">
        <v>1699</v>
      </c>
      <c r="B204" s="137" t="s">
        <v>117</v>
      </c>
      <c r="C204" s="185" t="s">
        <v>1400</v>
      </c>
      <c r="D204" s="152" t="s">
        <v>575</v>
      </c>
      <c r="E204" s="184">
        <v>250</v>
      </c>
    </row>
    <row r="205" spans="1:5" s="6" customFormat="1" ht="30">
      <c r="A205" s="158" t="s">
        <v>1700</v>
      </c>
      <c r="B205" s="137" t="s">
        <v>117</v>
      </c>
      <c r="C205" s="137" t="s">
        <v>1701</v>
      </c>
      <c r="D205" s="149" t="s">
        <v>1702</v>
      </c>
      <c r="E205" s="184">
        <v>217</v>
      </c>
    </row>
    <row r="206" spans="1:5" s="6" customFormat="1" ht="30">
      <c r="A206" s="158" t="s">
        <v>1703</v>
      </c>
      <c r="B206" s="137" t="s">
        <v>117</v>
      </c>
      <c r="C206" s="137" t="s">
        <v>1400</v>
      </c>
      <c r="D206" s="149" t="s">
        <v>1704</v>
      </c>
      <c r="E206" s="186">
        <v>277</v>
      </c>
    </row>
    <row r="207" spans="1:5" s="6" customFormat="1" ht="30">
      <c r="A207" s="158" t="s">
        <v>1705</v>
      </c>
      <c r="B207" s="137" t="s">
        <v>117</v>
      </c>
      <c r="C207" s="148" t="s">
        <v>1254</v>
      </c>
      <c r="D207" s="152" t="s">
        <v>1255</v>
      </c>
      <c r="E207" s="150">
        <v>60</v>
      </c>
    </row>
    <row r="208" spans="1:5" s="6" customFormat="1" ht="15">
      <c r="A208" s="158" t="s">
        <v>1706</v>
      </c>
      <c r="B208" s="137"/>
      <c r="C208" s="185"/>
      <c r="D208" s="149" t="s">
        <v>1358</v>
      </c>
      <c r="E208" s="150">
        <v>70</v>
      </c>
    </row>
    <row r="209" spans="1:5" s="6" customFormat="1" ht="15">
      <c r="A209" s="158" t="s">
        <v>1707</v>
      </c>
      <c r="B209" s="137"/>
      <c r="C209" s="185"/>
      <c r="D209" s="149" t="s">
        <v>1356</v>
      </c>
      <c r="E209" s="150">
        <v>60</v>
      </c>
    </row>
    <row r="210" spans="1:5" s="6" customFormat="1" ht="45">
      <c r="A210" s="158" t="s">
        <v>1708</v>
      </c>
      <c r="B210" s="137" t="s">
        <v>117</v>
      </c>
      <c r="C210" s="185" t="s">
        <v>1709</v>
      </c>
      <c r="D210" s="149" t="s">
        <v>1710</v>
      </c>
      <c r="E210" s="150">
        <v>360</v>
      </c>
    </row>
    <row r="211" spans="1:5" s="6" customFormat="1" ht="15.75">
      <c r="A211" s="143"/>
      <c r="B211" s="144"/>
      <c r="C211" s="144"/>
      <c r="D211" s="145" t="s">
        <v>144</v>
      </c>
      <c r="E211" s="146"/>
    </row>
    <row r="212" spans="1:5" s="6" customFormat="1" ht="15">
      <c r="A212" s="187"/>
      <c r="B212" s="188"/>
      <c r="C212" s="188"/>
      <c r="D212" s="189" t="s">
        <v>145</v>
      </c>
      <c r="E212" s="171"/>
    </row>
    <row r="213" spans="1:5" s="6" customFormat="1" ht="30">
      <c r="A213" s="187" t="s">
        <v>146</v>
      </c>
      <c r="B213" s="169" t="s">
        <v>117</v>
      </c>
      <c r="C213" s="173" t="s">
        <v>118</v>
      </c>
      <c r="D213" s="173" t="s">
        <v>1658</v>
      </c>
      <c r="E213" s="171">
        <v>150</v>
      </c>
    </row>
    <row r="214" spans="1:5" s="6" customFormat="1" ht="30">
      <c r="A214" s="187" t="s">
        <v>1711</v>
      </c>
      <c r="B214" s="169" t="s">
        <v>117</v>
      </c>
      <c r="C214" s="173" t="s">
        <v>118</v>
      </c>
      <c r="D214" s="173" t="s">
        <v>1712</v>
      </c>
      <c r="E214" s="171">
        <v>220</v>
      </c>
    </row>
    <row r="215" spans="1:5" s="6" customFormat="1" ht="30">
      <c r="A215" s="187" t="s">
        <v>1713</v>
      </c>
      <c r="B215" s="169"/>
      <c r="C215" s="173"/>
      <c r="D215" s="190" t="s">
        <v>1545</v>
      </c>
      <c r="E215" s="150">
        <v>50</v>
      </c>
    </row>
    <row r="216" spans="1:5" s="6" customFormat="1" ht="30">
      <c r="A216" s="187" t="s">
        <v>1714</v>
      </c>
      <c r="B216" s="169" t="s">
        <v>117</v>
      </c>
      <c r="C216" s="173" t="s">
        <v>175</v>
      </c>
      <c r="D216" s="173" t="s">
        <v>176</v>
      </c>
      <c r="E216" s="171">
        <v>300</v>
      </c>
    </row>
    <row r="217" spans="1:5" s="6" customFormat="1" ht="30">
      <c r="A217" s="187" t="s">
        <v>1715</v>
      </c>
      <c r="B217" s="169" t="s">
        <v>117</v>
      </c>
      <c r="C217" s="173" t="s">
        <v>175</v>
      </c>
      <c r="D217" s="191" t="s">
        <v>1716</v>
      </c>
      <c r="E217" s="171">
        <v>460</v>
      </c>
    </row>
    <row r="218" spans="1:5" s="6" customFormat="1" ht="30">
      <c r="A218" s="187" t="s">
        <v>147</v>
      </c>
      <c r="B218" s="169" t="s">
        <v>117</v>
      </c>
      <c r="C218" s="173" t="s">
        <v>148</v>
      </c>
      <c r="D218" s="173" t="s">
        <v>149</v>
      </c>
      <c r="E218" s="171">
        <v>425</v>
      </c>
    </row>
    <row r="219" spans="1:5" s="6" customFormat="1" ht="30">
      <c r="A219" s="187" t="s">
        <v>1717</v>
      </c>
      <c r="B219" s="169" t="s">
        <v>117</v>
      </c>
      <c r="C219" s="173" t="s">
        <v>193</v>
      </c>
      <c r="D219" s="173" t="s">
        <v>1718</v>
      </c>
      <c r="E219" s="171">
        <v>450</v>
      </c>
    </row>
    <row r="220" spans="1:5" s="6" customFormat="1" ht="30">
      <c r="A220" s="187" t="s">
        <v>1719</v>
      </c>
      <c r="B220" s="169" t="s">
        <v>117</v>
      </c>
      <c r="C220" s="173" t="s">
        <v>194</v>
      </c>
      <c r="D220" s="173" t="s">
        <v>195</v>
      </c>
      <c r="E220" s="171">
        <v>260</v>
      </c>
    </row>
    <row r="221" spans="1:5" s="6" customFormat="1" ht="30">
      <c r="A221" s="187" t="s">
        <v>1720</v>
      </c>
      <c r="B221" s="169" t="s">
        <v>117</v>
      </c>
      <c r="C221" s="173" t="s">
        <v>196</v>
      </c>
      <c r="D221" s="173" t="s">
        <v>197</v>
      </c>
      <c r="E221" s="171">
        <v>260</v>
      </c>
    </row>
    <row r="222" spans="1:5" s="6" customFormat="1" ht="30">
      <c r="A222" s="187" t="s">
        <v>1721</v>
      </c>
      <c r="B222" s="169" t="s">
        <v>117</v>
      </c>
      <c r="C222" s="173" t="s">
        <v>179</v>
      </c>
      <c r="D222" s="173" t="s">
        <v>180</v>
      </c>
      <c r="E222" s="171">
        <v>200</v>
      </c>
    </row>
    <row r="223" spans="1:5" s="6" customFormat="1" ht="30">
      <c r="A223" s="187" t="s">
        <v>1722</v>
      </c>
      <c r="B223" s="169" t="s">
        <v>117</v>
      </c>
      <c r="C223" s="173" t="s">
        <v>198</v>
      </c>
      <c r="D223" s="173" t="s">
        <v>199</v>
      </c>
      <c r="E223" s="171">
        <v>260</v>
      </c>
    </row>
    <row r="224" spans="1:5" s="6" customFormat="1" ht="30">
      <c r="A224" s="147" t="s">
        <v>1723</v>
      </c>
      <c r="B224" s="137" t="s">
        <v>117</v>
      </c>
      <c r="C224" s="148" t="s">
        <v>183</v>
      </c>
      <c r="D224" s="148" t="s">
        <v>1724</v>
      </c>
      <c r="E224" s="150">
        <v>130</v>
      </c>
    </row>
    <row r="225" spans="1:5" s="6" customFormat="1" ht="30">
      <c r="A225" s="147" t="s">
        <v>1725</v>
      </c>
      <c r="B225" s="137" t="s">
        <v>117</v>
      </c>
      <c r="C225" s="192" t="s">
        <v>202</v>
      </c>
      <c r="D225" s="152" t="s">
        <v>203</v>
      </c>
      <c r="E225" s="150">
        <v>150</v>
      </c>
    </row>
    <row r="226" spans="1:5" s="6" customFormat="1" ht="15">
      <c r="A226" s="147" t="s">
        <v>1726</v>
      </c>
      <c r="B226" s="137" t="s">
        <v>120</v>
      </c>
      <c r="C226" s="158" t="s">
        <v>204</v>
      </c>
      <c r="D226" s="176" t="s">
        <v>205</v>
      </c>
      <c r="E226" s="150">
        <v>250</v>
      </c>
    </row>
    <row r="227" spans="1:5" s="6" customFormat="1" ht="30">
      <c r="A227" s="147" t="s">
        <v>154</v>
      </c>
      <c r="B227" s="137" t="s">
        <v>117</v>
      </c>
      <c r="C227" s="148" t="s">
        <v>1727</v>
      </c>
      <c r="D227" s="148" t="s">
        <v>1728</v>
      </c>
      <c r="E227" s="150">
        <v>360</v>
      </c>
    </row>
    <row r="228" spans="1:5" s="6" customFormat="1" ht="30">
      <c r="A228" s="147" t="s">
        <v>1729</v>
      </c>
      <c r="B228" s="137" t="s">
        <v>117</v>
      </c>
      <c r="C228" s="148" t="s">
        <v>1727</v>
      </c>
      <c r="D228" s="148" t="s">
        <v>1730</v>
      </c>
      <c r="E228" s="150">
        <v>480</v>
      </c>
    </row>
    <row r="229" spans="1:5" s="6" customFormat="1" ht="30">
      <c r="A229" s="147" t="s">
        <v>1731</v>
      </c>
      <c r="B229" s="137" t="s">
        <v>117</v>
      </c>
      <c r="C229" s="148" t="s">
        <v>1732</v>
      </c>
      <c r="D229" s="148" t="s">
        <v>1733</v>
      </c>
      <c r="E229" s="150">
        <v>380</v>
      </c>
    </row>
    <row r="230" spans="1:5" s="6" customFormat="1" ht="30">
      <c r="A230" s="147" t="s">
        <v>155</v>
      </c>
      <c r="B230" s="137" t="s">
        <v>117</v>
      </c>
      <c r="C230" s="148" t="s">
        <v>156</v>
      </c>
      <c r="D230" s="148" t="s">
        <v>157</v>
      </c>
      <c r="E230" s="150">
        <v>390</v>
      </c>
    </row>
    <row r="231" spans="1:5" s="6" customFormat="1" ht="30">
      <c r="A231" s="147" t="s">
        <v>1734</v>
      </c>
      <c r="B231" s="137" t="s">
        <v>117</v>
      </c>
      <c r="C231" s="148" t="s">
        <v>1735</v>
      </c>
      <c r="D231" s="176" t="s">
        <v>1736</v>
      </c>
      <c r="E231" s="150">
        <v>360</v>
      </c>
    </row>
    <row r="232" spans="1:5" s="6" customFormat="1" ht="15">
      <c r="A232" s="147" t="s">
        <v>1737</v>
      </c>
      <c r="B232" s="137" t="s">
        <v>117</v>
      </c>
      <c r="C232" s="147" t="s">
        <v>191</v>
      </c>
      <c r="D232" s="176" t="s">
        <v>192</v>
      </c>
      <c r="E232" s="150">
        <v>350</v>
      </c>
    </row>
    <row r="233" spans="1:5" s="6" customFormat="1" ht="30">
      <c r="A233" s="147" t="s">
        <v>1738</v>
      </c>
      <c r="B233" s="137" t="s">
        <v>117</v>
      </c>
      <c r="C233" s="148" t="s">
        <v>189</v>
      </c>
      <c r="D233" s="148" t="s">
        <v>190</v>
      </c>
      <c r="E233" s="150">
        <v>300</v>
      </c>
    </row>
    <row r="234" spans="1:5" s="6" customFormat="1" ht="30">
      <c r="A234" s="147" t="s">
        <v>1739</v>
      </c>
      <c r="B234" s="137" t="s">
        <v>117</v>
      </c>
      <c r="C234" s="148" t="s">
        <v>150</v>
      </c>
      <c r="D234" s="148" t="s">
        <v>151</v>
      </c>
      <c r="E234" s="150">
        <v>390</v>
      </c>
    </row>
    <row r="235" spans="1:5" s="6" customFormat="1" ht="30">
      <c r="A235" s="147" t="s">
        <v>1740</v>
      </c>
      <c r="B235" s="137" t="s">
        <v>117</v>
      </c>
      <c r="C235" s="148" t="s">
        <v>152</v>
      </c>
      <c r="D235" s="148" t="s">
        <v>153</v>
      </c>
      <c r="E235" s="150">
        <v>325</v>
      </c>
    </row>
    <row r="236" spans="1:5" s="6" customFormat="1" ht="30">
      <c r="A236" s="147" t="s">
        <v>158</v>
      </c>
      <c r="B236" s="137" t="s">
        <v>117</v>
      </c>
      <c r="C236" s="148" t="s">
        <v>159</v>
      </c>
      <c r="D236" s="148" t="s">
        <v>160</v>
      </c>
      <c r="E236" s="150">
        <v>325</v>
      </c>
    </row>
    <row r="237" spans="1:5" s="6" customFormat="1" ht="15">
      <c r="A237" s="147" t="s">
        <v>1741</v>
      </c>
      <c r="B237" s="137" t="s">
        <v>117</v>
      </c>
      <c r="C237" s="147" t="s">
        <v>181</v>
      </c>
      <c r="D237" s="176" t="s">
        <v>182</v>
      </c>
      <c r="E237" s="150">
        <v>155</v>
      </c>
    </row>
    <row r="238" spans="1:5" s="6" customFormat="1" ht="30">
      <c r="A238" s="147" t="s">
        <v>161</v>
      </c>
      <c r="B238" s="137" t="s">
        <v>117</v>
      </c>
      <c r="C238" s="148" t="s">
        <v>162</v>
      </c>
      <c r="D238" s="148" t="s">
        <v>1742</v>
      </c>
      <c r="E238" s="150">
        <v>390</v>
      </c>
    </row>
    <row r="239" spans="1:5" s="6" customFormat="1" ht="30">
      <c r="A239" s="147" t="s">
        <v>163</v>
      </c>
      <c r="B239" s="137" t="s">
        <v>117</v>
      </c>
      <c r="C239" s="148" t="s">
        <v>164</v>
      </c>
      <c r="D239" s="148" t="s">
        <v>165</v>
      </c>
      <c r="E239" s="150">
        <v>220</v>
      </c>
    </row>
    <row r="240" spans="1:5" s="6" customFormat="1" ht="30">
      <c r="A240" s="147" t="s">
        <v>166</v>
      </c>
      <c r="B240" s="137" t="s">
        <v>117</v>
      </c>
      <c r="C240" s="148" t="s">
        <v>167</v>
      </c>
      <c r="D240" s="148" t="s">
        <v>168</v>
      </c>
      <c r="E240" s="150">
        <v>320</v>
      </c>
    </row>
    <row r="241" spans="1:5" s="6" customFormat="1" ht="30">
      <c r="A241" s="187" t="s">
        <v>169</v>
      </c>
      <c r="B241" s="169" t="s">
        <v>117</v>
      </c>
      <c r="C241" s="173" t="s">
        <v>170</v>
      </c>
      <c r="D241" s="173" t="s">
        <v>171</v>
      </c>
      <c r="E241" s="171">
        <v>290</v>
      </c>
    </row>
    <row r="242" spans="1:5" s="6" customFormat="1" ht="30">
      <c r="A242" s="187" t="s">
        <v>172</v>
      </c>
      <c r="B242" s="169" t="s">
        <v>117</v>
      </c>
      <c r="C242" s="173" t="s">
        <v>173</v>
      </c>
      <c r="D242" s="173" t="s">
        <v>174</v>
      </c>
      <c r="E242" s="171">
        <v>290</v>
      </c>
    </row>
    <row r="243" spans="1:5" s="6" customFormat="1" ht="30">
      <c r="A243" s="187" t="s">
        <v>1743</v>
      </c>
      <c r="B243" s="169" t="s">
        <v>117</v>
      </c>
      <c r="C243" s="173" t="s">
        <v>200</v>
      </c>
      <c r="D243" s="173" t="s">
        <v>201</v>
      </c>
      <c r="E243" s="171">
        <v>180</v>
      </c>
    </row>
    <row r="244" spans="1:5" s="6" customFormat="1" ht="30">
      <c r="A244" s="187" t="s">
        <v>177</v>
      </c>
      <c r="B244" s="169" t="s">
        <v>117</v>
      </c>
      <c r="C244" s="173" t="s">
        <v>178</v>
      </c>
      <c r="D244" s="173" t="s">
        <v>1744</v>
      </c>
      <c r="E244" s="171">
        <v>350</v>
      </c>
    </row>
    <row r="245" spans="1:5" s="6" customFormat="1" ht="30">
      <c r="A245" s="187" t="s">
        <v>184</v>
      </c>
      <c r="B245" s="169" t="s">
        <v>117</v>
      </c>
      <c r="C245" s="173" t="s">
        <v>1745</v>
      </c>
      <c r="D245" s="173" t="s">
        <v>1746</v>
      </c>
      <c r="E245" s="171">
        <v>1500</v>
      </c>
    </row>
    <row r="246" spans="1:5" s="6" customFormat="1" ht="30">
      <c r="A246" s="187" t="s">
        <v>185</v>
      </c>
      <c r="B246" s="169" t="s">
        <v>117</v>
      </c>
      <c r="C246" s="173" t="s">
        <v>186</v>
      </c>
      <c r="D246" s="173" t="s">
        <v>1747</v>
      </c>
      <c r="E246" s="171">
        <v>350</v>
      </c>
    </row>
    <row r="247" spans="1:5" s="6" customFormat="1" ht="15">
      <c r="A247" s="187" t="s">
        <v>187</v>
      </c>
      <c r="B247" s="169" t="s">
        <v>117</v>
      </c>
      <c r="C247" s="187" t="s">
        <v>1748</v>
      </c>
      <c r="D247" s="191" t="s">
        <v>188</v>
      </c>
      <c r="E247" s="171">
        <v>450</v>
      </c>
    </row>
    <row r="248" spans="1:5" s="6" customFormat="1" ht="15">
      <c r="A248" s="187" t="s">
        <v>1476</v>
      </c>
      <c r="B248" s="169" t="s">
        <v>117</v>
      </c>
      <c r="C248" s="193" t="s">
        <v>1477</v>
      </c>
      <c r="D248" s="191" t="s">
        <v>1478</v>
      </c>
      <c r="E248" s="171">
        <v>700</v>
      </c>
    </row>
    <row r="249" spans="1:5" s="6" customFormat="1" ht="15.75">
      <c r="A249" s="143"/>
      <c r="B249" s="155"/>
      <c r="C249" s="143"/>
      <c r="D249" s="145" t="s">
        <v>206</v>
      </c>
      <c r="E249" s="146"/>
    </row>
    <row r="250" spans="1:5" s="6" customFormat="1" ht="30">
      <c r="A250" s="147" t="s">
        <v>207</v>
      </c>
      <c r="B250" s="137" t="s">
        <v>117</v>
      </c>
      <c r="C250" s="148" t="s">
        <v>208</v>
      </c>
      <c r="D250" s="152" t="s">
        <v>209</v>
      </c>
      <c r="E250" s="184">
        <v>600</v>
      </c>
    </row>
    <row r="251" spans="1:5" s="6" customFormat="1" ht="30">
      <c r="A251" s="147" t="s">
        <v>210</v>
      </c>
      <c r="B251" s="137" t="s">
        <v>117</v>
      </c>
      <c r="C251" s="148" t="s">
        <v>211</v>
      </c>
      <c r="D251" s="154" t="s">
        <v>1420</v>
      </c>
      <c r="E251" s="184">
        <v>400</v>
      </c>
    </row>
    <row r="252" spans="1:5" s="6" customFormat="1" ht="30">
      <c r="A252" s="147" t="s">
        <v>1749</v>
      </c>
      <c r="B252" s="137" t="s">
        <v>117</v>
      </c>
      <c r="C252" s="148" t="s">
        <v>211</v>
      </c>
      <c r="D252" s="154" t="s">
        <v>1750</v>
      </c>
      <c r="E252" s="184">
        <v>500</v>
      </c>
    </row>
    <row r="253" spans="1:5" s="6" customFormat="1" ht="30">
      <c r="A253" s="147" t="s">
        <v>212</v>
      </c>
      <c r="B253" s="137" t="s">
        <v>117</v>
      </c>
      <c r="C253" s="148" t="s">
        <v>213</v>
      </c>
      <c r="D253" s="152" t="s">
        <v>214</v>
      </c>
      <c r="E253" s="184">
        <v>300</v>
      </c>
    </row>
    <row r="254" spans="1:5" s="6" customFormat="1" ht="15">
      <c r="A254" s="147" t="s">
        <v>215</v>
      </c>
      <c r="B254" s="137" t="s">
        <v>117</v>
      </c>
      <c r="C254" s="147" t="s">
        <v>139</v>
      </c>
      <c r="D254" s="149" t="s">
        <v>216</v>
      </c>
      <c r="E254" s="184">
        <v>200</v>
      </c>
    </row>
    <row r="255" spans="1:5" s="6" customFormat="1" ht="30">
      <c r="A255" s="147" t="s">
        <v>217</v>
      </c>
      <c r="B255" s="137" t="s">
        <v>117</v>
      </c>
      <c r="C255" s="148" t="s">
        <v>218</v>
      </c>
      <c r="D255" s="152" t="s">
        <v>219</v>
      </c>
      <c r="E255" s="184">
        <v>700</v>
      </c>
    </row>
    <row r="256" spans="1:5" s="6" customFormat="1" ht="30">
      <c r="A256" s="147" t="s">
        <v>220</v>
      </c>
      <c r="B256" s="137" t="s">
        <v>117</v>
      </c>
      <c r="C256" s="148" t="s">
        <v>221</v>
      </c>
      <c r="D256" s="152" t="s">
        <v>222</v>
      </c>
      <c r="E256" s="184">
        <v>300</v>
      </c>
    </row>
    <row r="257" spans="1:5" s="6" customFormat="1" ht="15">
      <c r="A257" s="178" t="s">
        <v>223</v>
      </c>
      <c r="B257" s="137" t="s">
        <v>1448</v>
      </c>
      <c r="C257" s="178" t="s">
        <v>224</v>
      </c>
      <c r="D257" s="149" t="s">
        <v>225</v>
      </c>
      <c r="E257" s="184">
        <v>150</v>
      </c>
    </row>
    <row r="258" spans="1:5" s="6" customFormat="1" ht="30">
      <c r="A258" s="147" t="s">
        <v>226</v>
      </c>
      <c r="B258" s="137" t="s">
        <v>117</v>
      </c>
      <c r="C258" s="148" t="s">
        <v>227</v>
      </c>
      <c r="D258" s="152" t="s">
        <v>228</v>
      </c>
      <c r="E258" s="184">
        <v>180</v>
      </c>
    </row>
    <row r="259" spans="1:5" s="6" customFormat="1" ht="30">
      <c r="A259" s="147" t="s">
        <v>229</v>
      </c>
      <c r="B259" s="137" t="s">
        <v>117</v>
      </c>
      <c r="C259" s="148" t="s">
        <v>230</v>
      </c>
      <c r="D259" s="152" t="s">
        <v>231</v>
      </c>
      <c r="E259" s="184">
        <v>700</v>
      </c>
    </row>
    <row r="260" spans="1:5" s="6" customFormat="1" ht="15">
      <c r="A260" s="147" t="s">
        <v>232</v>
      </c>
      <c r="B260" s="137" t="s">
        <v>117</v>
      </c>
      <c r="C260" s="147" t="s">
        <v>233</v>
      </c>
      <c r="D260" s="149" t="s">
        <v>234</v>
      </c>
      <c r="E260" s="184">
        <v>80</v>
      </c>
    </row>
    <row r="261" spans="1:5" s="6" customFormat="1" ht="15">
      <c r="A261" s="147" t="s">
        <v>235</v>
      </c>
      <c r="B261" s="137" t="s">
        <v>117</v>
      </c>
      <c r="C261" s="147" t="s">
        <v>236</v>
      </c>
      <c r="D261" s="149" t="s">
        <v>237</v>
      </c>
      <c r="E261" s="184">
        <v>650</v>
      </c>
    </row>
    <row r="262" spans="1:5" s="6" customFormat="1" ht="15.75">
      <c r="A262" s="143"/>
      <c r="B262" s="144"/>
      <c r="C262" s="144"/>
      <c r="D262" s="145" t="s">
        <v>238</v>
      </c>
      <c r="E262" s="146"/>
    </row>
    <row r="263" spans="1:5" s="6" customFormat="1" ht="30">
      <c r="A263" s="158" t="s">
        <v>239</v>
      </c>
      <c r="B263" s="137" t="s">
        <v>117</v>
      </c>
      <c r="C263" s="148" t="s">
        <v>240</v>
      </c>
      <c r="D263" s="149" t="s">
        <v>241</v>
      </c>
      <c r="E263" s="150">
        <v>1000</v>
      </c>
    </row>
    <row r="264" spans="1:5" s="6" customFormat="1" ht="15">
      <c r="A264" s="158" t="s">
        <v>244</v>
      </c>
      <c r="B264" s="137" t="s">
        <v>117</v>
      </c>
      <c r="C264" s="147" t="s">
        <v>245</v>
      </c>
      <c r="D264" s="149" t="s">
        <v>246</v>
      </c>
      <c r="E264" s="150">
        <v>1500</v>
      </c>
    </row>
    <row r="265" spans="1:5" s="6" customFormat="1" ht="30">
      <c r="A265" s="158" t="s">
        <v>252</v>
      </c>
      <c r="B265" s="137" t="s">
        <v>117</v>
      </c>
      <c r="C265" s="148" t="s">
        <v>253</v>
      </c>
      <c r="D265" s="152" t="s">
        <v>254</v>
      </c>
      <c r="E265" s="150">
        <v>1100</v>
      </c>
    </row>
    <row r="266" spans="1:5" s="6" customFormat="1" ht="30">
      <c r="A266" s="158" t="s">
        <v>255</v>
      </c>
      <c r="B266" s="137" t="s">
        <v>117</v>
      </c>
      <c r="C266" s="148" t="s">
        <v>256</v>
      </c>
      <c r="D266" s="152" t="s">
        <v>257</v>
      </c>
      <c r="E266" s="150">
        <v>500</v>
      </c>
    </row>
    <row r="267" spans="1:5" s="6" customFormat="1" ht="15.75">
      <c r="A267" s="143"/>
      <c r="B267" s="144"/>
      <c r="C267" s="144"/>
      <c r="D267" s="145" t="s">
        <v>264</v>
      </c>
      <c r="E267" s="146"/>
    </row>
    <row r="268" spans="1:5" s="6" customFormat="1" ht="15">
      <c r="A268" s="147" t="s">
        <v>265</v>
      </c>
      <c r="B268" s="147"/>
      <c r="C268" s="147"/>
      <c r="D268" s="176" t="s">
        <v>266</v>
      </c>
      <c r="E268" s="150">
        <v>150</v>
      </c>
    </row>
    <row r="269" spans="1:5" s="6" customFormat="1" ht="30">
      <c r="A269" s="147" t="s">
        <v>267</v>
      </c>
      <c r="B269" s="137" t="s">
        <v>117</v>
      </c>
      <c r="C269" s="147" t="s">
        <v>268</v>
      </c>
      <c r="D269" s="176" t="s">
        <v>269</v>
      </c>
      <c r="E269" s="150">
        <v>300</v>
      </c>
    </row>
    <row r="270" spans="1:5" s="6" customFormat="1" ht="30">
      <c r="A270" s="147" t="s">
        <v>270</v>
      </c>
      <c r="B270" s="137" t="s">
        <v>117</v>
      </c>
      <c r="C270" s="148" t="s">
        <v>271</v>
      </c>
      <c r="D270" s="148" t="s">
        <v>272</v>
      </c>
      <c r="E270" s="150">
        <v>450</v>
      </c>
    </row>
    <row r="271" spans="1:5" s="6" customFormat="1" ht="30">
      <c r="A271" s="147" t="s">
        <v>273</v>
      </c>
      <c r="B271" s="137" t="s">
        <v>117</v>
      </c>
      <c r="C271" s="148" t="s">
        <v>274</v>
      </c>
      <c r="D271" s="148" t="s">
        <v>275</v>
      </c>
      <c r="E271" s="150">
        <v>300</v>
      </c>
    </row>
    <row r="272" spans="1:5" s="6" customFormat="1" ht="30">
      <c r="A272" s="147" t="s">
        <v>276</v>
      </c>
      <c r="B272" s="137" t="s">
        <v>117</v>
      </c>
      <c r="C272" s="148" t="s">
        <v>277</v>
      </c>
      <c r="D272" s="148" t="s">
        <v>278</v>
      </c>
      <c r="E272" s="150">
        <v>240</v>
      </c>
    </row>
    <row r="273" spans="1:5" s="6" customFormat="1" ht="30">
      <c r="A273" s="147" t="s">
        <v>279</v>
      </c>
      <c r="B273" s="137" t="s">
        <v>117</v>
      </c>
      <c r="C273" s="148" t="s">
        <v>280</v>
      </c>
      <c r="D273" s="148" t="s">
        <v>1751</v>
      </c>
      <c r="E273" s="150">
        <v>350</v>
      </c>
    </row>
    <row r="274" spans="1:5" s="6" customFormat="1" ht="30">
      <c r="A274" s="147" t="s">
        <v>282</v>
      </c>
      <c r="B274" s="137" t="s">
        <v>117</v>
      </c>
      <c r="C274" s="148" t="s">
        <v>283</v>
      </c>
      <c r="D274" s="148" t="s">
        <v>284</v>
      </c>
      <c r="E274" s="150">
        <v>300</v>
      </c>
    </row>
    <row r="275" spans="1:5" s="6" customFormat="1" ht="30">
      <c r="A275" s="147" t="s">
        <v>285</v>
      </c>
      <c r="B275" s="137" t="s">
        <v>117</v>
      </c>
      <c r="C275" s="148" t="s">
        <v>286</v>
      </c>
      <c r="D275" s="148" t="s">
        <v>1666</v>
      </c>
      <c r="E275" s="150">
        <v>300</v>
      </c>
    </row>
    <row r="276" spans="1:5" s="6" customFormat="1" ht="30">
      <c r="A276" s="147" t="s">
        <v>287</v>
      </c>
      <c r="B276" s="137" t="s">
        <v>117</v>
      </c>
      <c r="C276" s="147" t="s">
        <v>268</v>
      </c>
      <c r="D276" s="176" t="s">
        <v>288</v>
      </c>
      <c r="E276" s="150">
        <v>600</v>
      </c>
    </row>
    <row r="277" spans="1:5" s="6" customFormat="1" ht="30">
      <c r="A277" s="147" t="s">
        <v>289</v>
      </c>
      <c r="B277" s="137" t="s">
        <v>117</v>
      </c>
      <c r="C277" s="147" t="s">
        <v>268</v>
      </c>
      <c r="D277" s="176" t="s">
        <v>290</v>
      </c>
      <c r="E277" s="150">
        <v>900</v>
      </c>
    </row>
    <row r="278" spans="1:5" s="6" customFormat="1" ht="30">
      <c r="A278" s="147" t="s">
        <v>291</v>
      </c>
      <c r="B278" s="137" t="s">
        <v>117</v>
      </c>
      <c r="C278" s="148" t="s">
        <v>283</v>
      </c>
      <c r="D278" s="176" t="s">
        <v>292</v>
      </c>
      <c r="E278" s="150">
        <v>600</v>
      </c>
    </row>
    <row r="279" spans="1:5" s="6" customFormat="1" ht="30">
      <c r="A279" s="147" t="s">
        <v>293</v>
      </c>
      <c r="B279" s="137" t="s">
        <v>117</v>
      </c>
      <c r="C279" s="148" t="s">
        <v>283</v>
      </c>
      <c r="D279" s="176" t="s">
        <v>1752</v>
      </c>
      <c r="E279" s="150">
        <v>600</v>
      </c>
    </row>
    <row r="280" spans="1:5" s="6" customFormat="1" ht="30">
      <c r="A280" s="147" t="s">
        <v>294</v>
      </c>
      <c r="B280" s="137" t="s">
        <v>117</v>
      </c>
      <c r="C280" s="148" t="s">
        <v>295</v>
      </c>
      <c r="D280" s="148" t="s">
        <v>296</v>
      </c>
      <c r="E280" s="150">
        <v>500</v>
      </c>
    </row>
    <row r="281" spans="1:5" s="6" customFormat="1" ht="30">
      <c r="A281" s="147" t="s">
        <v>297</v>
      </c>
      <c r="B281" s="137" t="s">
        <v>117</v>
      </c>
      <c r="C281" s="148" t="s">
        <v>298</v>
      </c>
      <c r="D281" s="148" t="s">
        <v>299</v>
      </c>
      <c r="E281" s="150">
        <v>300</v>
      </c>
    </row>
    <row r="282" spans="1:5" s="6" customFormat="1" ht="30">
      <c r="A282" s="147" t="s">
        <v>300</v>
      </c>
      <c r="B282" s="137" t="s">
        <v>117</v>
      </c>
      <c r="C282" s="147" t="s">
        <v>301</v>
      </c>
      <c r="D282" s="176" t="s">
        <v>302</v>
      </c>
      <c r="E282" s="150">
        <v>600</v>
      </c>
    </row>
    <row r="283" spans="1:5" s="6" customFormat="1" ht="45">
      <c r="A283" s="147" t="s">
        <v>303</v>
      </c>
      <c r="B283" s="137" t="s">
        <v>117</v>
      </c>
      <c r="C283" s="147" t="s">
        <v>301</v>
      </c>
      <c r="D283" s="176" t="s">
        <v>1753</v>
      </c>
      <c r="E283" s="150">
        <v>1000</v>
      </c>
    </row>
    <row r="284" spans="1:5" s="6" customFormat="1" ht="30">
      <c r="A284" s="147" t="s">
        <v>305</v>
      </c>
      <c r="B284" s="137" t="s">
        <v>117</v>
      </c>
      <c r="C284" s="148" t="s">
        <v>286</v>
      </c>
      <c r="D284" s="176" t="s">
        <v>304</v>
      </c>
      <c r="E284" s="150">
        <v>600</v>
      </c>
    </row>
    <row r="285" spans="1:5" s="6" customFormat="1" ht="30">
      <c r="A285" s="153" t="s">
        <v>308</v>
      </c>
      <c r="B285" s="137" t="s">
        <v>117</v>
      </c>
      <c r="C285" s="148" t="s">
        <v>306</v>
      </c>
      <c r="D285" s="148" t="s">
        <v>307</v>
      </c>
      <c r="E285" s="150">
        <v>400</v>
      </c>
    </row>
    <row r="286" spans="1:5" s="6" customFormat="1" ht="30">
      <c r="A286" s="147" t="s">
        <v>311</v>
      </c>
      <c r="B286" s="137" t="s">
        <v>117</v>
      </c>
      <c r="C286" s="148" t="s">
        <v>309</v>
      </c>
      <c r="D286" s="148" t="s">
        <v>310</v>
      </c>
      <c r="E286" s="150">
        <v>380</v>
      </c>
    </row>
    <row r="287" spans="1:5" s="6" customFormat="1" ht="30">
      <c r="A287" s="147" t="s">
        <v>314</v>
      </c>
      <c r="B287" s="137" t="s">
        <v>117</v>
      </c>
      <c r="C287" s="148" t="s">
        <v>312</v>
      </c>
      <c r="D287" s="148" t="s">
        <v>313</v>
      </c>
      <c r="E287" s="150">
        <v>300</v>
      </c>
    </row>
    <row r="288" spans="1:5" s="6" customFormat="1" ht="45">
      <c r="A288" s="147" t="s">
        <v>1754</v>
      </c>
      <c r="B288" s="137" t="s">
        <v>117</v>
      </c>
      <c r="C288" s="148" t="s">
        <v>280</v>
      </c>
      <c r="D288" s="194" t="s">
        <v>1755</v>
      </c>
      <c r="E288" s="150">
        <v>1100</v>
      </c>
    </row>
    <row r="289" spans="1:5" s="6" customFormat="1" ht="45">
      <c r="A289" s="147" t="s">
        <v>1756</v>
      </c>
      <c r="B289" s="137" t="s">
        <v>117</v>
      </c>
      <c r="C289" s="148" t="s">
        <v>280</v>
      </c>
      <c r="D289" s="194" t="s">
        <v>1757</v>
      </c>
      <c r="E289" s="150">
        <v>1000</v>
      </c>
    </row>
    <row r="290" spans="1:5" s="6" customFormat="1" ht="31.5">
      <c r="A290" s="195"/>
      <c r="B290" s="196"/>
      <c r="C290" s="196"/>
      <c r="D290" s="197" t="s">
        <v>1432</v>
      </c>
      <c r="E290" s="198"/>
    </row>
    <row r="291" spans="1:5" s="6" customFormat="1" ht="30">
      <c r="A291" s="147" t="s">
        <v>315</v>
      </c>
      <c r="B291" s="137" t="s">
        <v>117</v>
      </c>
      <c r="C291" s="148" t="s">
        <v>316</v>
      </c>
      <c r="D291" s="152" t="s">
        <v>317</v>
      </c>
      <c r="E291" s="150">
        <v>110</v>
      </c>
    </row>
    <row r="292" spans="1:5" s="6" customFormat="1" ht="30">
      <c r="A292" s="147" t="s">
        <v>318</v>
      </c>
      <c r="B292" s="137" t="s">
        <v>117</v>
      </c>
      <c r="C292" s="148" t="s">
        <v>319</v>
      </c>
      <c r="D292" s="152" t="s">
        <v>320</v>
      </c>
      <c r="E292" s="150">
        <v>70</v>
      </c>
    </row>
    <row r="293" spans="1:5" s="6" customFormat="1" ht="30">
      <c r="A293" s="147" t="s">
        <v>321</v>
      </c>
      <c r="B293" s="137" t="s">
        <v>117</v>
      </c>
      <c r="C293" s="148" t="s">
        <v>322</v>
      </c>
      <c r="D293" s="152" t="s">
        <v>323</v>
      </c>
      <c r="E293" s="150">
        <v>70</v>
      </c>
    </row>
    <row r="294" spans="1:5" s="6" customFormat="1" ht="30">
      <c r="A294" s="147" t="s">
        <v>324</v>
      </c>
      <c r="B294" s="137" t="s">
        <v>117</v>
      </c>
      <c r="C294" s="148" t="s">
        <v>135</v>
      </c>
      <c r="D294" s="152" t="s">
        <v>136</v>
      </c>
      <c r="E294" s="150">
        <v>90</v>
      </c>
    </row>
    <row r="295" spans="1:5" s="6" customFormat="1" ht="30">
      <c r="A295" s="147" t="s">
        <v>325</v>
      </c>
      <c r="B295" s="137" t="s">
        <v>117</v>
      </c>
      <c r="C295" s="148" t="s">
        <v>326</v>
      </c>
      <c r="D295" s="152" t="s">
        <v>327</v>
      </c>
      <c r="E295" s="150">
        <v>40</v>
      </c>
    </row>
    <row r="296" spans="1:5" s="6" customFormat="1" ht="30">
      <c r="A296" s="147" t="s">
        <v>328</v>
      </c>
      <c r="B296" s="137" t="s">
        <v>117</v>
      </c>
      <c r="C296" s="148" t="s">
        <v>329</v>
      </c>
      <c r="D296" s="152" t="s">
        <v>330</v>
      </c>
      <c r="E296" s="150">
        <v>75</v>
      </c>
    </row>
    <row r="297" spans="1:5" s="6" customFormat="1" ht="15">
      <c r="A297" s="147" t="s">
        <v>331</v>
      </c>
      <c r="B297" s="137" t="s">
        <v>117</v>
      </c>
      <c r="C297" s="147" t="s">
        <v>332</v>
      </c>
      <c r="D297" s="149" t="s">
        <v>333</v>
      </c>
      <c r="E297" s="150">
        <v>160</v>
      </c>
    </row>
    <row r="298" spans="1:5" s="6" customFormat="1" ht="30">
      <c r="A298" s="147" t="s">
        <v>140</v>
      </c>
      <c r="B298" s="137" t="s">
        <v>117</v>
      </c>
      <c r="C298" s="148" t="s">
        <v>137</v>
      </c>
      <c r="D298" s="149" t="s">
        <v>138</v>
      </c>
      <c r="E298" s="150">
        <v>150</v>
      </c>
    </row>
    <row r="299" spans="1:5" s="6" customFormat="1" ht="15">
      <c r="A299" s="147" t="s">
        <v>334</v>
      </c>
      <c r="B299" s="137" t="s">
        <v>117</v>
      </c>
      <c r="C299" s="147" t="s">
        <v>335</v>
      </c>
      <c r="D299" s="149" t="s">
        <v>336</v>
      </c>
      <c r="E299" s="150">
        <v>90</v>
      </c>
    </row>
    <row r="300" spans="1:5" s="6" customFormat="1" ht="30">
      <c r="A300" s="147" t="s">
        <v>337</v>
      </c>
      <c r="B300" s="137" t="s">
        <v>117</v>
      </c>
      <c r="C300" s="148" t="s">
        <v>338</v>
      </c>
      <c r="D300" s="152" t="s">
        <v>339</v>
      </c>
      <c r="E300" s="150">
        <v>90</v>
      </c>
    </row>
    <row r="301" spans="1:5" s="6" customFormat="1" ht="30">
      <c r="A301" s="158" t="s">
        <v>340</v>
      </c>
      <c r="B301" s="137" t="s">
        <v>117</v>
      </c>
      <c r="C301" s="148" t="s">
        <v>341</v>
      </c>
      <c r="D301" s="152" t="s">
        <v>342</v>
      </c>
      <c r="E301" s="150">
        <v>60</v>
      </c>
    </row>
    <row r="302" spans="1:5" s="6" customFormat="1" ht="30">
      <c r="A302" s="158" t="s">
        <v>1421</v>
      </c>
      <c r="B302" s="137" t="s">
        <v>117</v>
      </c>
      <c r="C302" s="148" t="s">
        <v>142</v>
      </c>
      <c r="D302" s="183" t="s">
        <v>1422</v>
      </c>
      <c r="E302" s="150">
        <v>45</v>
      </c>
    </row>
    <row r="303" spans="1:5" s="6" customFormat="1" ht="30">
      <c r="A303" s="158" t="s">
        <v>1423</v>
      </c>
      <c r="B303" s="137" t="s">
        <v>117</v>
      </c>
      <c r="C303" s="148" t="s">
        <v>142</v>
      </c>
      <c r="D303" s="183" t="s">
        <v>1424</v>
      </c>
      <c r="E303" s="150">
        <v>130</v>
      </c>
    </row>
    <row r="304" spans="1:5" s="6" customFormat="1" ht="30">
      <c r="A304" s="147" t="s">
        <v>343</v>
      </c>
      <c r="B304" s="137" t="s">
        <v>117</v>
      </c>
      <c r="C304" s="148" t="s">
        <v>137</v>
      </c>
      <c r="D304" s="152" t="s">
        <v>344</v>
      </c>
      <c r="E304" s="150">
        <v>60</v>
      </c>
    </row>
    <row r="305" spans="1:5" s="6" customFormat="1" ht="30">
      <c r="A305" s="147" t="s">
        <v>345</v>
      </c>
      <c r="B305" s="137" t="s">
        <v>117</v>
      </c>
      <c r="C305" s="148" t="s">
        <v>346</v>
      </c>
      <c r="D305" s="152" t="s">
        <v>347</v>
      </c>
      <c r="E305" s="150">
        <v>70</v>
      </c>
    </row>
    <row r="306" spans="1:5" s="6" customFormat="1" ht="30">
      <c r="A306" s="147" t="s">
        <v>348</v>
      </c>
      <c r="B306" s="137" t="s">
        <v>117</v>
      </c>
      <c r="C306" s="148" t="s">
        <v>349</v>
      </c>
      <c r="D306" s="152" t="s">
        <v>350</v>
      </c>
      <c r="E306" s="150">
        <v>65</v>
      </c>
    </row>
    <row r="307" spans="1:5" s="6" customFormat="1" ht="30">
      <c r="A307" s="147" t="s">
        <v>351</v>
      </c>
      <c r="B307" s="137" t="s">
        <v>117</v>
      </c>
      <c r="C307" s="148" t="s">
        <v>142</v>
      </c>
      <c r="D307" s="152" t="s">
        <v>143</v>
      </c>
      <c r="E307" s="150">
        <v>90</v>
      </c>
    </row>
    <row r="308" spans="1:5" s="6" customFormat="1" ht="45">
      <c r="A308" s="147" t="s">
        <v>352</v>
      </c>
      <c r="B308" s="137" t="s">
        <v>117</v>
      </c>
      <c r="C308" s="148" t="s">
        <v>353</v>
      </c>
      <c r="D308" s="152" t="s">
        <v>354</v>
      </c>
      <c r="E308" s="150">
        <v>85</v>
      </c>
    </row>
    <row r="309" spans="1:5" s="6" customFormat="1" ht="30">
      <c r="A309" s="147" t="s">
        <v>355</v>
      </c>
      <c r="B309" s="137" t="s">
        <v>117</v>
      </c>
      <c r="C309" s="148" t="s">
        <v>356</v>
      </c>
      <c r="D309" s="152" t="s">
        <v>357</v>
      </c>
      <c r="E309" s="150">
        <v>65</v>
      </c>
    </row>
    <row r="310" spans="1:5" s="6" customFormat="1" ht="30">
      <c r="A310" s="147" t="s">
        <v>358</v>
      </c>
      <c r="B310" s="137" t="s">
        <v>117</v>
      </c>
      <c r="C310" s="148" t="s">
        <v>359</v>
      </c>
      <c r="D310" s="152" t="s">
        <v>360</v>
      </c>
      <c r="E310" s="150">
        <v>65</v>
      </c>
    </row>
    <row r="311" spans="1:5" s="6" customFormat="1" ht="30">
      <c r="A311" s="147" t="s">
        <v>361</v>
      </c>
      <c r="B311" s="137" t="s">
        <v>117</v>
      </c>
      <c r="C311" s="148" t="s">
        <v>362</v>
      </c>
      <c r="D311" s="152" t="s">
        <v>1425</v>
      </c>
      <c r="E311" s="150">
        <v>85</v>
      </c>
    </row>
    <row r="312" spans="1:5" s="6" customFormat="1" ht="15">
      <c r="A312" s="147" t="s">
        <v>363</v>
      </c>
      <c r="B312" s="137" t="s">
        <v>117</v>
      </c>
      <c r="C312" s="147" t="s">
        <v>364</v>
      </c>
      <c r="D312" s="149" t="s">
        <v>365</v>
      </c>
      <c r="E312" s="150">
        <v>70</v>
      </c>
    </row>
    <row r="313" spans="1:5" s="6" customFormat="1" ht="30">
      <c r="A313" s="147" t="s">
        <v>1479</v>
      </c>
      <c r="B313" s="185" t="s">
        <v>117</v>
      </c>
      <c r="C313" s="199" t="s">
        <v>1480</v>
      </c>
      <c r="D313" s="152" t="s">
        <v>1481</v>
      </c>
      <c r="E313" s="150">
        <v>170</v>
      </c>
    </row>
    <row r="314" spans="1:5" s="6" customFormat="1" ht="30">
      <c r="A314" s="147" t="s">
        <v>1482</v>
      </c>
      <c r="B314" s="185" t="s">
        <v>117</v>
      </c>
      <c r="C314" s="199" t="s">
        <v>1483</v>
      </c>
      <c r="D314" s="152" t="s">
        <v>1484</v>
      </c>
      <c r="E314" s="150">
        <v>170</v>
      </c>
    </row>
    <row r="315" spans="1:5" s="6" customFormat="1" ht="15">
      <c r="A315" s="147" t="s">
        <v>366</v>
      </c>
      <c r="B315" s="137" t="s">
        <v>117</v>
      </c>
      <c r="C315" s="147" t="s">
        <v>367</v>
      </c>
      <c r="D315" s="149" t="s">
        <v>368</v>
      </c>
      <c r="E315" s="150">
        <v>160</v>
      </c>
    </row>
    <row r="316" spans="1:5" s="6" customFormat="1" ht="30">
      <c r="A316" s="158" t="s">
        <v>369</v>
      </c>
      <c r="B316" s="137" t="s">
        <v>117</v>
      </c>
      <c r="C316" s="148" t="s">
        <v>370</v>
      </c>
      <c r="D316" s="152" t="s">
        <v>371</v>
      </c>
      <c r="E316" s="150">
        <v>115</v>
      </c>
    </row>
    <row r="317" spans="1:5" s="6" customFormat="1" ht="30">
      <c r="A317" s="147" t="s">
        <v>372</v>
      </c>
      <c r="B317" s="137" t="s">
        <v>117</v>
      </c>
      <c r="C317" s="148" t="s">
        <v>131</v>
      </c>
      <c r="D317" s="152" t="s">
        <v>132</v>
      </c>
      <c r="E317" s="150">
        <v>90</v>
      </c>
    </row>
    <row r="318" spans="1:5" s="6" customFormat="1" ht="30">
      <c r="A318" s="147" t="s">
        <v>373</v>
      </c>
      <c r="B318" s="137" t="s">
        <v>117</v>
      </c>
      <c r="C318" s="148" t="s">
        <v>374</v>
      </c>
      <c r="D318" s="152" t="s">
        <v>375</v>
      </c>
      <c r="E318" s="150">
        <v>85</v>
      </c>
    </row>
    <row r="319" spans="1:5" s="6" customFormat="1" ht="30">
      <c r="A319" s="147" t="s">
        <v>376</v>
      </c>
      <c r="B319" s="137" t="s">
        <v>117</v>
      </c>
      <c r="C319" s="148" t="s">
        <v>377</v>
      </c>
      <c r="D319" s="152" t="s">
        <v>378</v>
      </c>
      <c r="E319" s="150">
        <v>70</v>
      </c>
    </row>
    <row r="320" spans="1:5" s="6" customFormat="1" ht="45">
      <c r="A320" s="147" t="s">
        <v>379</v>
      </c>
      <c r="B320" s="137" t="s">
        <v>117</v>
      </c>
      <c r="C320" s="148" t="s">
        <v>380</v>
      </c>
      <c r="D320" s="152" t="s">
        <v>381</v>
      </c>
      <c r="E320" s="150">
        <v>100</v>
      </c>
    </row>
    <row r="321" spans="1:5" s="6" customFormat="1" ht="15">
      <c r="A321" s="147" t="s">
        <v>382</v>
      </c>
      <c r="B321" s="137" t="s">
        <v>117</v>
      </c>
      <c r="C321" s="147" t="s">
        <v>383</v>
      </c>
      <c r="D321" s="149" t="s">
        <v>384</v>
      </c>
      <c r="E321" s="150">
        <v>265</v>
      </c>
    </row>
    <row r="322" spans="1:5" s="6" customFormat="1" ht="30">
      <c r="A322" s="147" t="s">
        <v>385</v>
      </c>
      <c r="B322" s="137" t="s">
        <v>117</v>
      </c>
      <c r="C322" s="148" t="s">
        <v>133</v>
      </c>
      <c r="D322" s="152" t="s">
        <v>134</v>
      </c>
      <c r="E322" s="150">
        <v>90</v>
      </c>
    </row>
    <row r="323" spans="1:5" s="6" customFormat="1" ht="30">
      <c r="A323" s="158" t="s">
        <v>386</v>
      </c>
      <c r="B323" s="137" t="s">
        <v>117</v>
      </c>
      <c r="C323" s="148" t="s">
        <v>387</v>
      </c>
      <c r="D323" s="152" t="s">
        <v>1758</v>
      </c>
      <c r="E323" s="150">
        <v>90</v>
      </c>
    </row>
    <row r="324" spans="1:5" s="6" customFormat="1" ht="30">
      <c r="A324" s="147" t="s">
        <v>388</v>
      </c>
      <c r="B324" s="137" t="s">
        <v>117</v>
      </c>
      <c r="C324" s="148" t="s">
        <v>389</v>
      </c>
      <c r="D324" s="152" t="s">
        <v>390</v>
      </c>
      <c r="E324" s="150">
        <v>220</v>
      </c>
    </row>
    <row r="325" spans="1:5" s="6" customFormat="1" ht="30">
      <c r="A325" s="147" t="s">
        <v>391</v>
      </c>
      <c r="B325" s="137" t="s">
        <v>117</v>
      </c>
      <c r="C325" s="148" t="s">
        <v>392</v>
      </c>
      <c r="D325" s="152" t="s">
        <v>393</v>
      </c>
      <c r="E325" s="150">
        <v>110</v>
      </c>
    </row>
    <row r="326" spans="1:5" s="6" customFormat="1" ht="30">
      <c r="A326" s="147" t="s">
        <v>394</v>
      </c>
      <c r="B326" s="137" t="s">
        <v>117</v>
      </c>
      <c r="C326" s="148" t="s">
        <v>395</v>
      </c>
      <c r="D326" s="152" t="s">
        <v>396</v>
      </c>
      <c r="E326" s="150">
        <v>100</v>
      </c>
    </row>
    <row r="327" spans="1:5" s="6" customFormat="1" ht="30">
      <c r="A327" s="158" t="s">
        <v>397</v>
      </c>
      <c r="B327" s="137" t="s">
        <v>117</v>
      </c>
      <c r="C327" s="148" t="s">
        <v>398</v>
      </c>
      <c r="D327" s="152" t="s">
        <v>399</v>
      </c>
      <c r="E327" s="150">
        <v>85</v>
      </c>
    </row>
    <row r="328" spans="1:5" s="6" customFormat="1" ht="15">
      <c r="A328" s="147" t="s">
        <v>400</v>
      </c>
      <c r="B328" s="137"/>
      <c r="C328" s="147"/>
      <c r="D328" s="149" t="s">
        <v>401</v>
      </c>
      <c r="E328" s="150">
        <v>100</v>
      </c>
    </row>
    <row r="329" spans="1:5" s="6" customFormat="1" ht="30">
      <c r="A329" s="147" t="s">
        <v>402</v>
      </c>
      <c r="B329" s="137" t="s">
        <v>117</v>
      </c>
      <c r="C329" s="148" t="s">
        <v>403</v>
      </c>
      <c r="D329" s="152" t="s">
        <v>404</v>
      </c>
      <c r="E329" s="150">
        <v>100</v>
      </c>
    </row>
    <row r="330" spans="1:5" s="6" customFormat="1" ht="30">
      <c r="A330" s="147" t="s">
        <v>405</v>
      </c>
      <c r="B330" s="137" t="s">
        <v>117</v>
      </c>
      <c r="C330" s="148" t="s">
        <v>406</v>
      </c>
      <c r="D330" s="152" t="s">
        <v>407</v>
      </c>
      <c r="E330" s="150">
        <v>85</v>
      </c>
    </row>
    <row r="331" spans="1:5" s="6" customFormat="1" ht="30">
      <c r="A331" s="147" t="s">
        <v>408</v>
      </c>
      <c r="B331" s="137" t="s">
        <v>117</v>
      </c>
      <c r="C331" s="148" t="s">
        <v>409</v>
      </c>
      <c r="D331" s="152" t="s">
        <v>410</v>
      </c>
      <c r="E331" s="150">
        <v>100</v>
      </c>
    </row>
    <row r="332" spans="1:5" s="6" customFormat="1" ht="30">
      <c r="A332" s="147" t="s">
        <v>411</v>
      </c>
      <c r="B332" s="137" t="s">
        <v>117</v>
      </c>
      <c r="C332" s="148" t="s">
        <v>412</v>
      </c>
      <c r="D332" s="152" t="s">
        <v>413</v>
      </c>
      <c r="E332" s="150">
        <v>100</v>
      </c>
    </row>
    <row r="333" spans="1:5" s="6" customFormat="1" ht="30">
      <c r="A333" s="147" t="s">
        <v>414</v>
      </c>
      <c r="B333" s="137" t="s">
        <v>117</v>
      </c>
      <c r="C333" s="148" t="s">
        <v>415</v>
      </c>
      <c r="D333" s="152" t="s">
        <v>416</v>
      </c>
      <c r="E333" s="150">
        <v>100</v>
      </c>
    </row>
    <row r="334" spans="1:5" s="6" customFormat="1" ht="30">
      <c r="A334" s="147" t="s">
        <v>417</v>
      </c>
      <c r="B334" s="137" t="s">
        <v>117</v>
      </c>
      <c r="C334" s="148" t="s">
        <v>418</v>
      </c>
      <c r="D334" s="152" t="s">
        <v>419</v>
      </c>
      <c r="E334" s="150">
        <v>75</v>
      </c>
    </row>
    <row r="335" spans="1:5" s="6" customFormat="1" ht="30">
      <c r="A335" s="147" t="s">
        <v>420</v>
      </c>
      <c r="B335" s="137" t="s">
        <v>117</v>
      </c>
      <c r="C335" s="148" t="s">
        <v>421</v>
      </c>
      <c r="D335" s="152" t="s">
        <v>422</v>
      </c>
      <c r="E335" s="150">
        <v>90</v>
      </c>
    </row>
    <row r="336" spans="1:5" s="6" customFormat="1" ht="30">
      <c r="A336" s="147" t="s">
        <v>423</v>
      </c>
      <c r="B336" s="137" t="s">
        <v>117</v>
      </c>
      <c r="C336" s="148" t="s">
        <v>424</v>
      </c>
      <c r="D336" s="152" t="s">
        <v>425</v>
      </c>
      <c r="E336" s="150">
        <v>120</v>
      </c>
    </row>
    <row r="337" spans="1:5" s="6" customFormat="1" ht="30">
      <c r="A337" s="147" t="s">
        <v>426</v>
      </c>
      <c r="B337" s="137" t="s">
        <v>117</v>
      </c>
      <c r="C337" s="148" t="s">
        <v>427</v>
      </c>
      <c r="D337" s="152" t="s">
        <v>428</v>
      </c>
      <c r="E337" s="150">
        <v>90</v>
      </c>
    </row>
    <row r="338" spans="1:5" s="6" customFormat="1" ht="30">
      <c r="A338" s="147" t="s">
        <v>429</v>
      </c>
      <c r="B338" s="137" t="s">
        <v>117</v>
      </c>
      <c r="C338" s="148" t="s">
        <v>430</v>
      </c>
      <c r="D338" s="152" t="s">
        <v>431</v>
      </c>
      <c r="E338" s="150">
        <v>90</v>
      </c>
    </row>
    <row r="339" spans="1:5" s="6" customFormat="1" ht="30">
      <c r="A339" s="147" t="s">
        <v>432</v>
      </c>
      <c r="B339" s="137" t="s">
        <v>117</v>
      </c>
      <c r="C339" s="147" t="s">
        <v>133</v>
      </c>
      <c r="D339" s="149" t="s">
        <v>433</v>
      </c>
      <c r="E339" s="150">
        <v>110</v>
      </c>
    </row>
    <row r="340" spans="1:5" s="6" customFormat="1" ht="30">
      <c r="A340" s="147" t="s">
        <v>434</v>
      </c>
      <c r="B340" s="137"/>
      <c r="C340" s="147"/>
      <c r="D340" s="149" t="s">
        <v>435</v>
      </c>
      <c r="E340" s="150">
        <v>350</v>
      </c>
    </row>
    <row r="341" spans="1:5" s="6" customFormat="1" ht="30">
      <c r="A341" s="147" t="s">
        <v>436</v>
      </c>
      <c r="B341" s="137" t="s">
        <v>117</v>
      </c>
      <c r="C341" s="148" t="s">
        <v>437</v>
      </c>
      <c r="D341" s="152" t="s">
        <v>438</v>
      </c>
      <c r="E341" s="150">
        <v>120</v>
      </c>
    </row>
    <row r="342" spans="1:5" s="6" customFormat="1" ht="15">
      <c r="A342" s="147" t="s">
        <v>439</v>
      </c>
      <c r="B342" s="137" t="s">
        <v>117</v>
      </c>
      <c r="C342" s="147" t="s">
        <v>440</v>
      </c>
      <c r="D342" s="149" t="s">
        <v>441</v>
      </c>
      <c r="E342" s="150">
        <v>110</v>
      </c>
    </row>
    <row r="343" spans="1:5" s="6" customFormat="1" ht="30">
      <c r="A343" s="147" t="s">
        <v>442</v>
      </c>
      <c r="B343" s="137" t="s">
        <v>117</v>
      </c>
      <c r="C343" s="148" t="s">
        <v>443</v>
      </c>
      <c r="D343" s="152" t="s">
        <v>444</v>
      </c>
      <c r="E343" s="150">
        <v>90</v>
      </c>
    </row>
    <row r="344" spans="1:5" s="6" customFormat="1" ht="30">
      <c r="A344" s="147" t="s">
        <v>445</v>
      </c>
      <c r="B344" s="137" t="s">
        <v>117</v>
      </c>
      <c r="C344" s="148" t="s">
        <v>446</v>
      </c>
      <c r="D344" s="152" t="s">
        <v>447</v>
      </c>
      <c r="E344" s="150">
        <v>200</v>
      </c>
    </row>
    <row r="345" spans="1:5" s="6" customFormat="1" ht="30">
      <c r="A345" s="147" t="s">
        <v>448</v>
      </c>
      <c r="B345" s="137" t="s">
        <v>117</v>
      </c>
      <c r="C345" s="148" t="s">
        <v>449</v>
      </c>
      <c r="D345" s="152" t="s">
        <v>450</v>
      </c>
      <c r="E345" s="150">
        <v>70</v>
      </c>
    </row>
    <row r="346" spans="1:5" s="6" customFormat="1" ht="15">
      <c r="A346" s="147" t="s">
        <v>451</v>
      </c>
      <c r="B346" s="137"/>
      <c r="C346" s="147"/>
      <c r="D346" s="149" t="s">
        <v>452</v>
      </c>
      <c r="E346" s="150">
        <v>35</v>
      </c>
    </row>
    <row r="347" spans="1:5" s="6" customFormat="1" ht="30">
      <c r="A347" s="147" t="s">
        <v>453</v>
      </c>
      <c r="B347" s="137" t="s">
        <v>117</v>
      </c>
      <c r="C347" s="148" t="s">
        <v>454</v>
      </c>
      <c r="D347" s="152" t="s">
        <v>455</v>
      </c>
      <c r="E347" s="150">
        <v>50</v>
      </c>
    </row>
    <row r="348" spans="1:5" s="6" customFormat="1" ht="30">
      <c r="A348" s="147" t="s">
        <v>456</v>
      </c>
      <c r="B348" s="137" t="s">
        <v>117</v>
      </c>
      <c r="C348" s="148" t="s">
        <v>457</v>
      </c>
      <c r="D348" s="152" t="s">
        <v>458</v>
      </c>
      <c r="E348" s="150">
        <v>50</v>
      </c>
    </row>
    <row r="349" spans="1:5" s="6" customFormat="1" ht="15">
      <c r="A349" s="147" t="s">
        <v>459</v>
      </c>
      <c r="B349" s="137"/>
      <c r="C349" s="147"/>
      <c r="D349" s="149" t="s">
        <v>460</v>
      </c>
      <c r="E349" s="150">
        <v>65</v>
      </c>
    </row>
    <row r="350" spans="1:5" s="6" customFormat="1" ht="30">
      <c r="A350" s="147" t="s">
        <v>461</v>
      </c>
      <c r="B350" s="185" t="s">
        <v>117</v>
      </c>
      <c r="C350" s="185" t="s">
        <v>462</v>
      </c>
      <c r="D350" s="152" t="s">
        <v>463</v>
      </c>
      <c r="E350" s="150">
        <v>380</v>
      </c>
    </row>
    <row r="351" spans="1:5" s="6" customFormat="1" ht="30">
      <c r="A351" s="147" t="s">
        <v>464</v>
      </c>
      <c r="B351" s="185" t="s">
        <v>117</v>
      </c>
      <c r="C351" s="185" t="s">
        <v>465</v>
      </c>
      <c r="D351" s="152" t="s">
        <v>466</v>
      </c>
      <c r="E351" s="150">
        <v>420</v>
      </c>
    </row>
    <row r="352" spans="1:5" s="6" customFormat="1" ht="30">
      <c r="A352" s="147" t="s">
        <v>467</v>
      </c>
      <c r="B352" s="185" t="s">
        <v>117</v>
      </c>
      <c r="C352" s="185" t="s">
        <v>468</v>
      </c>
      <c r="D352" s="152" t="s">
        <v>469</v>
      </c>
      <c r="E352" s="150">
        <v>250</v>
      </c>
    </row>
    <row r="353" spans="1:5" s="6" customFormat="1" ht="30">
      <c r="A353" s="147" t="s">
        <v>470</v>
      </c>
      <c r="B353" s="185" t="s">
        <v>117</v>
      </c>
      <c r="C353" s="185" t="s">
        <v>471</v>
      </c>
      <c r="D353" s="152" t="s">
        <v>472</v>
      </c>
      <c r="E353" s="150">
        <v>80</v>
      </c>
    </row>
    <row r="354" spans="1:5" s="6" customFormat="1" ht="30">
      <c r="A354" s="147" t="s">
        <v>473</v>
      </c>
      <c r="B354" s="185" t="s">
        <v>117</v>
      </c>
      <c r="C354" s="185" t="s">
        <v>474</v>
      </c>
      <c r="D354" s="152" t="s">
        <v>1485</v>
      </c>
      <c r="E354" s="150">
        <v>750</v>
      </c>
    </row>
    <row r="355" spans="1:5" s="6" customFormat="1" ht="30">
      <c r="A355" s="147" t="s">
        <v>475</v>
      </c>
      <c r="B355" s="185" t="s">
        <v>117</v>
      </c>
      <c r="C355" s="185" t="s">
        <v>476</v>
      </c>
      <c r="D355" s="152" t="s">
        <v>477</v>
      </c>
      <c r="E355" s="150">
        <v>80</v>
      </c>
    </row>
    <row r="356" spans="1:5" s="6" customFormat="1" ht="30">
      <c r="A356" s="147" t="s">
        <v>478</v>
      </c>
      <c r="B356" s="185" t="s">
        <v>117</v>
      </c>
      <c r="C356" s="185" t="s">
        <v>479</v>
      </c>
      <c r="D356" s="152" t="s">
        <v>480</v>
      </c>
      <c r="E356" s="150">
        <v>155</v>
      </c>
    </row>
    <row r="357" spans="1:5" s="6" customFormat="1" ht="30">
      <c r="A357" s="147" t="s">
        <v>481</v>
      </c>
      <c r="B357" s="185" t="s">
        <v>117</v>
      </c>
      <c r="C357" s="185" t="s">
        <v>482</v>
      </c>
      <c r="D357" s="152" t="s">
        <v>483</v>
      </c>
      <c r="E357" s="150">
        <v>75</v>
      </c>
    </row>
    <row r="358" spans="1:5" s="6" customFormat="1" ht="30">
      <c r="A358" s="147" t="s">
        <v>484</v>
      </c>
      <c r="B358" s="185" t="s">
        <v>117</v>
      </c>
      <c r="C358" s="117" t="s">
        <v>485</v>
      </c>
      <c r="D358" s="152" t="s">
        <v>486</v>
      </c>
      <c r="E358" s="150">
        <v>350</v>
      </c>
    </row>
    <row r="359" spans="1:5" s="6" customFormat="1" ht="30">
      <c r="A359" s="147" t="s">
        <v>487</v>
      </c>
      <c r="B359" s="185" t="s">
        <v>117</v>
      </c>
      <c r="C359" s="185" t="s">
        <v>488</v>
      </c>
      <c r="D359" s="152" t="s">
        <v>489</v>
      </c>
      <c r="E359" s="150">
        <v>90</v>
      </c>
    </row>
    <row r="360" spans="1:5" s="6" customFormat="1" ht="30">
      <c r="A360" s="147" t="s">
        <v>490</v>
      </c>
      <c r="B360" s="185" t="s">
        <v>117</v>
      </c>
      <c r="C360" s="185" t="s">
        <v>491</v>
      </c>
      <c r="D360" s="152" t="s">
        <v>492</v>
      </c>
      <c r="E360" s="150">
        <v>290</v>
      </c>
    </row>
    <row r="361" spans="1:5" s="6" customFormat="1" ht="30">
      <c r="A361" s="147" t="s">
        <v>493</v>
      </c>
      <c r="B361" s="185" t="s">
        <v>117</v>
      </c>
      <c r="C361" s="185" t="s">
        <v>494</v>
      </c>
      <c r="D361" s="152" t="s">
        <v>495</v>
      </c>
      <c r="E361" s="150">
        <v>290</v>
      </c>
    </row>
    <row r="362" spans="1:5" s="6" customFormat="1" ht="30">
      <c r="A362" s="147" t="s">
        <v>496</v>
      </c>
      <c r="B362" s="185" t="s">
        <v>117</v>
      </c>
      <c r="C362" s="185" t="s">
        <v>497</v>
      </c>
      <c r="D362" s="152" t="s">
        <v>498</v>
      </c>
      <c r="E362" s="150">
        <v>290</v>
      </c>
    </row>
    <row r="363" spans="1:5" s="6" customFormat="1" ht="30">
      <c r="A363" s="147" t="s">
        <v>499</v>
      </c>
      <c r="B363" s="185" t="s">
        <v>117</v>
      </c>
      <c r="C363" s="185" t="s">
        <v>500</v>
      </c>
      <c r="D363" s="152" t="s">
        <v>501</v>
      </c>
      <c r="E363" s="150">
        <v>320</v>
      </c>
    </row>
    <row r="364" spans="1:5" s="6" customFormat="1" ht="30">
      <c r="A364" s="147" t="s">
        <v>502</v>
      </c>
      <c r="B364" s="185" t="s">
        <v>1448</v>
      </c>
      <c r="C364" s="185" t="s">
        <v>503</v>
      </c>
      <c r="D364" s="152" t="s">
        <v>504</v>
      </c>
      <c r="E364" s="150">
        <v>390</v>
      </c>
    </row>
    <row r="365" spans="1:5" s="6" customFormat="1" ht="30">
      <c r="A365" s="147" t="s">
        <v>505</v>
      </c>
      <c r="B365" s="185" t="s">
        <v>1448</v>
      </c>
      <c r="C365" s="185" t="s">
        <v>506</v>
      </c>
      <c r="D365" s="152" t="s">
        <v>507</v>
      </c>
      <c r="E365" s="150">
        <v>260</v>
      </c>
    </row>
    <row r="366" spans="1:5" s="6" customFormat="1" ht="30">
      <c r="A366" s="147" t="s">
        <v>508</v>
      </c>
      <c r="B366" s="185" t="s">
        <v>1448</v>
      </c>
      <c r="C366" s="185" t="s">
        <v>509</v>
      </c>
      <c r="D366" s="152" t="s">
        <v>510</v>
      </c>
      <c r="E366" s="150">
        <v>320</v>
      </c>
    </row>
    <row r="367" spans="1:5" s="6" customFormat="1" ht="30">
      <c r="A367" s="147" t="s">
        <v>511</v>
      </c>
      <c r="B367" s="185" t="s">
        <v>117</v>
      </c>
      <c r="C367" s="185" t="s">
        <v>512</v>
      </c>
      <c r="D367" s="152" t="s">
        <v>513</v>
      </c>
      <c r="E367" s="150">
        <v>450</v>
      </c>
    </row>
    <row r="368" spans="1:5" s="6" customFormat="1" ht="30">
      <c r="A368" s="147" t="s">
        <v>514</v>
      </c>
      <c r="B368" s="185" t="s">
        <v>117</v>
      </c>
      <c r="C368" s="185" t="s">
        <v>515</v>
      </c>
      <c r="D368" s="152" t="s">
        <v>516</v>
      </c>
      <c r="E368" s="150">
        <v>290</v>
      </c>
    </row>
    <row r="369" spans="1:5" s="6" customFormat="1" ht="30">
      <c r="A369" s="147" t="s">
        <v>517</v>
      </c>
      <c r="B369" s="185" t="s">
        <v>117</v>
      </c>
      <c r="C369" s="185" t="s">
        <v>518</v>
      </c>
      <c r="D369" s="152" t="s">
        <v>519</v>
      </c>
      <c r="E369" s="150">
        <v>290</v>
      </c>
    </row>
    <row r="370" spans="1:5" s="6" customFormat="1" ht="30">
      <c r="A370" s="147" t="s">
        <v>520</v>
      </c>
      <c r="B370" s="185" t="s">
        <v>117</v>
      </c>
      <c r="C370" s="185" t="s">
        <v>521</v>
      </c>
      <c r="D370" s="152" t="s">
        <v>522</v>
      </c>
      <c r="E370" s="150">
        <v>290</v>
      </c>
    </row>
    <row r="371" spans="1:5" s="6" customFormat="1" ht="30">
      <c r="A371" s="147" t="s">
        <v>523</v>
      </c>
      <c r="B371" s="185" t="s">
        <v>117</v>
      </c>
      <c r="C371" s="185" t="s">
        <v>524</v>
      </c>
      <c r="D371" s="152" t="s">
        <v>525</v>
      </c>
      <c r="E371" s="150">
        <v>210</v>
      </c>
    </row>
    <row r="372" spans="1:5" s="6" customFormat="1" ht="30">
      <c r="A372" s="147" t="s">
        <v>526</v>
      </c>
      <c r="B372" s="185" t="s">
        <v>117</v>
      </c>
      <c r="C372" s="199" t="s">
        <v>527</v>
      </c>
      <c r="D372" s="152" t="s">
        <v>528</v>
      </c>
      <c r="E372" s="150">
        <v>210</v>
      </c>
    </row>
    <row r="373" spans="1:5" s="6" customFormat="1" ht="34.5">
      <c r="A373" s="147" t="s">
        <v>529</v>
      </c>
      <c r="B373" s="185" t="s">
        <v>117</v>
      </c>
      <c r="C373" s="185" t="s">
        <v>530</v>
      </c>
      <c r="D373" s="152" t="s">
        <v>1759</v>
      </c>
      <c r="E373" s="150">
        <v>290</v>
      </c>
    </row>
    <row r="374" spans="1:5" s="6" customFormat="1" ht="30">
      <c r="A374" s="147" t="s">
        <v>531</v>
      </c>
      <c r="B374" s="185" t="s">
        <v>117</v>
      </c>
      <c r="C374" s="185" t="s">
        <v>532</v>
      </c>
      <c r="D374" s="152" t="s">
        <v>533</v>
      </c>
      <c r="E374" s="150">
        <v>390</v>
      </c>
    </row>
    <row r="375" spans="1:5" s="6" customFormat="1" ht="30">
      <c r="A375" s="147" t="s">
        <v>534</v>
      </c>
      <c r="B375" s="185" t="s">
        <v>117</v>
      </c>
      <c r="C375" s="185" t="s">
        <v>535</v>
      </c>
      <c r="D375" s="152" t="s">
        <v>536</v>
      </c>
      <c r="E375" s="150">
        <v>320</v>
      </c>
    </row>
    <row r="376" spans="1:5" s="6" customFormat="1" ht="30">
      <c r="A376" s="147" t="s">
        <v>537</v>
      </c>
      <c r="B376" s="185" t="s">
        <v>117</v>
      </c>
      <c r="C376" s="185" t="s">
        <v>538</v>
      </c>
      <c r="D376" s="152" t="s">
        <v>539</v>
      </c>
      <c r="E376" s="150">
        <v>900</v>
      </c>
    </row>
    <row r="377" spans="1:5" s="6" customFormat="1" ht="30">
      <c r="A377" s="147" t="s">
        <v>540</v>
      </c>
      <c r="B377" s="185" t="s">
        <v>117</v>
      </c>
      <c r="C377" s="185" t="s">
        <v>541</v>
      </c>
      <c r="D377" s="152" t="s">
        <v>542</v>
      </c>
      <c r="E377" s="150">
        <v>380</v>
      </c>
    </row>
    <row r="378" spans="1:5" s="6" customFormat="1" ht="30">
      <c r="A378" s="147" t="s">
        <v>543</v>
      </c>
      <c r="B378" s="185" t="s">
        <v>117</v>
      </c>
      <c r="C378" s="185" t="s">
        <v>544</v>
      </c>
      <c r="D378" s="152" t="s">
        <v>545</v>
      </c>
      <c r="E378" s="150">
        <v>350</v>
      </c>
    </row>
    <row r="379" spans="1:5" s="6" customFormat="1" ht="30">
      <c r="A379" s="147" t="s">
        <v>546</v>
      </c>
      <c r="B379" s="185" t="s">
        <v>117</v>
      </c>
      <c r="C379" s="199" t="s">
        <v>547</v>
      </c>
      <c r="D379" s="152" t="s">
        <v>548</v>
      </c>
      <c r="E379" s="150">
        <v>220</v>
      </c>
    </row>
    <row r="380" spans="1:5" s="6" customFormat="1" ht="30">
      <c r="A380" s="147" t="s">
        <v>549</v>
      </c>
      <c r="B380" s="185" t="s">
        <v>117</v>
      </c>
      <c r="C380" s="185" t="s">
        <v>550</v>
      </c>
      <c r="D380" s="152" t="s">
        <v>551</v>
      </c>
      <c r="E380" s="150">
        <v>290</v>
      </c>
    </row>
    <row r="381" spans="1:5" s="6" customFormat="1" ht="45">
      <c r="A381" s="147" t="s">
        <v>552</v>
      </c>
      <c r="B381" s="185" t="s">
        <v>117</v>
      </c>
      <c r="C381" s="185" t="s">
        <v>553</v>
      </c>
      <c r="D381" s="152" t="s">
        <v>554</v>
      </c>
      <c r="E381" s="150">
        <v>65</v>
      </c>
    </row>
    <row r="382" spans="1:5" s="6" customFormat="1" ht="30">
      <c r="A382" s="147" t="s">
        <v>555</v>
      </c>
      <c r="B382" s="185" t="s">
        <v>117</v>
      </c>
      <c r="C382" s="185" t="s">
        <v>556</v>
      </c>
      <c r="D382" s="152" t="s">
        <v>557</v>
      </c>
      <c r="E382" s="150">
        <v>50</v>
      </c>
    </row>
    <row r="383" spans="1:5" s="6" customFormat="1" ht="30">
      <c r="A383" s="147" t="s">
        <v>1487</v>
      </c>
      <c r="B383" s="185" t="s">
        <v>117</v>
      </c>
      <c r="C383" s="185" t="s">
        <v>1488</v>
      </c>
      <c r="D383" s="200" t="s">
        <v>1489</v>
      </c>
      <c r="E383" s="150">
        <v>200</v>
      </c>
    </row>
    <row r="384" spans="1:5" s="6" customFormat="1" ht="30">
      <c r="A384" s="147" t="s">
        <v>1490</v>
      </c>
      <c r="B384" s="185" t="s">
        <v>117</v>
      </c>
      <c r="C384" s="185" t="s">
        <v>1491</v>
      </c>
      <c r="D384" s="200" t="s">
        <v>1492</v>
      </c>
      <c r="E384" s="150">
        <v>80</v>
      </c>
    </row>
    <row r="385" spans="1:5" s="6" customFormat="1" ht="30">
      <c r="A385" s="147" t="s">
        <v>1493</v>
      </c>
      <c r="B385" s="185" t="s">
        <v>117</v>
      </c>
      <c r="C385" s="185" t="s">
        <v>1491</v>
      </c>
      <c r="D385" s="200" t="s">
        <v>1494</v>
      </c>
      <c r="E385" s="150">
        <v>95</v>
      </c>
    </row>
    <row r="386" spans="1:5" s="6" customFormat="1" ht="30">
      <c r="A386" s="147" t="s">
        <v>1495</v>
      </c>
      <c r="B386" s="185" t="s">
        <v>117</v>
      </c>
      <c r="C386" s="185" t="s">
        <v>1496</v>
      </c>
      <c r="D386" s="200" t="s">
        <v>1497</v>
      </c>
      <c r="E386" s="150">
        <v>95</v>
      </c>
    </row>
    <row r="387" spans="1:5" s="6" customFormat="1" ht="30">
      <c r="A387" s="147" t="s">
        <v>1498</v>
      </c>
      <c r="B387" s="185" t="s">
        <v>117</v>
      </c>
      <c r="C387" s="185" t="s">
        <v>1496</v>
      </c>
      <c r="D387" s="200" t="s">
        <v>1499</v>
      </c>
      <c r="E387" s="150">
        <v>130</v>
      </c>
    </row>
    <row r="388" spans="1:5" s="6" customFormat="1" ht="15">
      <c r="A388" s="147" t="s">
        <v>1500</v>
      </c>
      <c r="B388" s="185"/>
      <c r="C388" s="201"/>
      <c r="D388" s="149" t="s">
        <v>1501</v>
      </c>
      <c r="E388" s="202">
        <f>217+60</f>
        <v>277</v>
      </c>
    </row>
    <row r="389" spans="1:5" s="6" customFormat="1" ht="15">
      <c r="A389" s="147" t="s">
        <v>1502</v>
      </c>
      <c r="B389" s="185"/>
      <c r="C389" s="201"/>
      <c r="D389" s="149" t="s">
        <v>1503</v>
      </c>
      <c r="E389" s="202">
        <f>215+60</f>
        <v>275</v>
      </c>
    </row>
    <row r="390" spans="1:5" s="6" customFormat="1" ht="15">
      <c r="A390" s="147" t="s">
        <v>1504</v>
      </c>
      <c r="B390" s="185"/>
      <c r="C390" s="201"/>
      <c r="D390" s="149" t="s">
        <v>1505</v>
      </c>
      <c r="E390" s="202">
        <f>220+60</f>
        <v>280</v>
      </c>
    </row>
    <row r="391" spans="1:5" s="6" customFormat="1" ht="15">
      <c r="A391" s="147" t="s">
        <v>1506</v>
      </c>
      <c r="B391" s="185"/>
      <c r="C391" s="201"/>
      <c r="D391" s="149" t="s">
        <v>1507</v>
      </c>
      <c r="E391" s="202">
        <f>232+60</f>
        <v>292</v>
      </c>
    </row>
    <row r="392" spans="1:5" s="6" customFormat="1" ht="30">
      <c r="A392" s="147" t="s">
        <v>1508</v>
      </c>
      <c r="B392" s="185"/>
      <c r="C392" s="201"/>
      <c r="D392" s="149" t="s">
        <v>1509</v>
      </c>
      <c r="E392" s="202">
        <f>473+60</f>
        <v>533</v>
      </c>
    </row>
    <row r="393" spans="1:5" s="6" customFormat="1" ht="15">
      <c r="A393" s="147" t="s">
        <v>1510</v>
      </c>
      <c r="B393" s="185"/>
      <c r="C393" s="201"/>
      <c r="D393" s="154" t="s">
        <v>1511</v>
      </c>
      <c r="E393" s="202">
        <f>300+60</f>
        <v>360</v>
      </c>
    </row>
    <row r="394" spans="1:5" s="6" customFormat="1" ht="30">
      <c r="A394" s="147" t="s">
        <v>1512</v>
      </c>
      <c r="B394" s="185" t="s">
        <v>117</v>
      </c>
      <c r="C394" s="137" t="s">
        <v>1400</v>
      </c>
      <c r="D394" s="149" t="s">
        <v>1704</v>
      </c>
      <c r="E394" s="202">
        <f>217+60</f>
        <v>277</v>
      </c>
    </row>
    <row r="395" spans="1:5" s="6" customFormat="1" ht="30">
      <c r="A395" s="147" t="s">
        <v>1513</v>
      </c>
      <c r="B395" s="185" t="s">
        <v>117</v>
      </c>
      <c r="C395" s="137" t="s">
        <v>1701</v>
      </c>
      <c r="D395" s="149" t="s">
        <v>1702</v>
      </c>
      <c r="E395" s="202">
        <f>157+60</f>
        <v>217</v>
      </c>
    </row>
    <row r="396" spans="1:5" s="6" customFormat="1" ht="60">
      <c r="A396" s="147" t="s">
        <v>1514</v>
      </c>
      <c r="B396" s="185"/>
      <c r="C396" s="201"/>
      <c r="D396" s="149" t="s">
        <v>1515</v>
      </c>
      <c r="E396" s="202">
        <f>453+60</f>
        <v>513</v>
      </c>
    </row>
    <row r="397" spans="1:5" s="6" customFormat="1" ht="30">
      <c r="A397" s="147" t="s">
        <v>1516</v>
      </c>
      <c r="B397" s="185"/>
      <c r="C397" s="201"/>
      <c r="D397" s="149" t="s">
        <v>1517</v>
      </c>
      <c r="E397" s="202">
        <f>259+60</f>
        <v>319</v>
      </c>
    </row>
    <row r="398" spans="1:5" s="6" customFormat="1" ht="30">
      <c r="A398" s="136" t="s">
        <v>1518</v>
      </c>
      <c r="B398" s="203"/>
      <c r="C398" s="204"/>
      <c r="D398" s="205" t="s">
        <v>1519</v>
      </c>
      <c r="E398" s="206">
        <f>187+50</f>
        <v>237</v>
      </c>
    </row>
    <row r="399" spans="1:5" s="6" customFormat="1" ht="31.5">
      <c r="A399" s="143"/>
      <c r="B399" s="155"/>
      <c r="C399" s="144"/>
      <c r="D399" s="145" t="s">
        <v>1426</v>
      </c>
      <c r="E399" s="146"/>
    </row>
    <row r="400" spans="1:5" s="6" customFormat="1" ht="15">
      <c r="A400" s="147" t="s">
        <v>558</v>
      </c>
      <c r="B400" s="137" t="s">
        <v>117</v>
      </c>
      <c r="C400" s="147" t="s">
        <v>559</v>
      </c>
      <c r="D400" s="149" t="s">
        <v>1520</v>
      </c>
      <c r="E400" s="150">
        <v>120</v>
      </c>
    </row>
    <row r="401" spans="1:5" s="6" customFormat="1" ht="30">
      <c r="A401" s="147" t="s">
        <v>1062</v>
      </c>
      <c r="B401" s="137" t="s">
        <v>117</v>
      </c>
      <c r="C401" s="147" t="s">
        <v>559</v>
      </c>
      <c r="D401" s="149" t="s">
        <v>1521</v>
      </c>
      <c r="E401" s="150">
        <v>150</v>
      </c>
    </row>
    <row r="402" spans="1:5" s="6" customFormat="1" ht="30">
      <c r="A402" s="147" t="s">
        <v>1063</v>
      </c>
      <c r="B402" s="137" t="s">
        <v>117</v>
      </c>
      <c r="C402" s="148" t="s">
        <v>1064</v>
      </c>
      <c r="D402" s="152" t="s">
        <v>1522</v>
      </c>
      <c r="E402" s="150">
        <v>30</v>
      </c>
    </row>
    <row r="403" spans="1:5" s="6" customFormat="1" ht="30">
      <c r="A403" s="147" t="s">
        <v>1065</v>
      </c>
      <c r="B403" s="137" t="s">
        <v>117</v>
      </c>
      <c r="C403" s="148" t="s">
        <v>1066</v>
      </c>
      <c r="D403" s="152" t="s">
        <v>1523</v>
      </c>
      <c r="E403" s="150">
        <v>100</v>
      </c>
    </row>
    <row r="404" spans="1:5" s="6" customFormat="1" ht="15">
      <c r="A404" s="147" t="s">
        <v>1067</v>
      </c>
      <c r="B404" s="137" t="s">
        <v>117</v>
      </c>
      <c r="C404" s="147" t="s">
        <v>1068</v>
      </c>
      <c r="D404" s="149" t="s">
        <v>1760</v>
      </c>
      <c r="E404" s="150">
        <v>40</v>
      </c>
    </row>
    <row r="405" spans="1:5" s="6" customFormat="1" ht="15">
      <c r="A405" s="147" t="s">
        <v>1069</v>
      </c>
      <c r="B405" s="154"/>
      <c r="C405" s="147"/>
      <c r="D405" s="149" t="s">
        <v>1524</v>
      </c>
      <c r="E405" s="150">
        <v>100</v>
      </c>
    </row>
    <row r="406" spans="1:5" s="6" customFormat="1" ht="30">
      <c r="A406" s="147" t="s">
        <v>1070</v>
      </c>
      <c r="B406" s="137" t="s">
        <v>117</v>
      </c>
      <c r="C406" s="148" t="s">
        <v>1071</v>
      </c>
      <c r="D406" s="152" t="s">
        <v>1072</v>
      </c>
      <c r="E406" s="150">
        <v>60</v>
      </c>
    </row>
    <row r="407" spans="1:5" s="6" customFormat="1" ht="30">
      <c r="A407" s="147" t="s">
        <v>1073</v>
      </c>
      <c r="B407" s="154"/>
      <c r="C407" s="147"/>
      <c r="D407" s="149" t="s">
        <v>1761</v>
      </c>
      <c r="E407" s="150">
        <v>100</v>
      </c>
    </row>
    <row r="408" spans="1:5" s="6" customFormat="1" ht="15">
      <c r="A408" s="178" t="s">
        <v>1074</v>
      </c>
      <c r="B408" s="207"/>
      <c r="C408" s="178"/>
      <c r="D408" s="149" t="s">
        <v>1075</v>
      </c>
      <c r="E408" s="150">
        <v>65</v>
      </c>
    </row>
    <row r="409" spans="1:5" s="6" customFormat="1" ht="15">
      <c r="A409" s="147" t="s">
        <v>1076</v>
      </c>
      <c r="B409" s="154"/>
      <c r="C409" s="147"/>
      <c r="D409" s="149" t="s">
        <v>1525</v>
      </c>
      <c r="E409" s="150">
        <v>65</v>
      </c>
    </row>
    <row r="410" spans="1:5" s="6" customFormat="1" ht="30">
      <c r="A410" s="147" t="s">
        <v>1077</v>
      </c>
      <c r="B410" s="154"/>
      <c r="C410" s="147"/>
      <c r="D410" s="149" t="s">
        <v>1526</v>
      </c>
      <c r="E410" s="150">
        <v>95</v>
      </c>
    </row>
    <row r="411" spans="1:5" s="6" customFormat="1" ht="30">
      <c r="A411" s="147" t="s">
        <v>1078</v>
      </c>
      <c r="B411" s="154"/>
      <c r="C411" s="147"/>
      <c r="D411" s="149" t="s">
        <v>1527</v>
      </c>
      <c r="E411" s="150">
        <v>95</v>
      </c>
    </row>
    <row r="412" spans="1:5" s="6" customFormat="1" ht="15">
      <c r="A412" s="147" t="s">
        <v>1079</v>
      </c>
      <c r="B412" s="137" t="s">
        <v>117</v>
      </c>
      <c r="C412" s="147" t="s">
        <v>559</v>
      </c>
      <c r="D412" s="149" t="s">
        <v>1528</v>
      </c>
      <c r="E412" s="150">
        <v>90</v>
      </c>
    </row>
    <row r="413" spans="1:5" s="6" customFormat="1" ht="15">
      <c r="A413" s="147" t="s">
        <v>1080</v>
      </c>
      <c r="B413" s="154"/>
      <c r="C413" s="147"/>
      <c r="D413" s="149" t="s">
        <v>1529</v>
      </c>
      <c r="E413" s="150">
        <v>70</v>
      </c>
    </row>
    <row r="414" spans="1:5" s="6" customFormat="1" ht="30">
      <c r="A414" s="153" t="s">
        <v>1081</v>
      </c>
      <c r="B414" s="137" t="s">
        <v>117</v>
      </c>
      <c r="C414" s="148" t="s">
        <v>1082</v>
      </c>
      <c r="D414" s="152" t="s">
        <v>1083</v>
      </c>
      <c r="E414" s="150">
        <v>30</v>
      </c>
    </row>
    <row r="415" spans="1:5" s="6" customFormat="1" ht="30">
      <c r="A415" s="147" t="s">
        <v>1084</v>
      </c>
      <c r="B415" s="137" t="s">
        <v>117</v>
      </c>
      <c r="C415" s="148" t="s">
        <v>1085</v>
      </c>
      <c r="D415" s="152" t="s">
        <v>1086</v>
      </c>
      <c r="E415" s="150">
        <v>120</v>
      </c>
    </row>
    <row r="416" spans="1:5" s="6" customFormat="1" ht="30">
      <c r="A416" s="147" t="s">
        <v>1087</v>
      </c>
      <c r="B416" s="137" t="s">
        <v>117</v>
      </c>
      <c r="C416" s="148" t="s">
        <v>1088</v>
      </c>
      <c r="D416" s="152" t="s">
        <v>1089</v>
      </c>
      <c r="E416" s="150">
        <v>50</v>
      </c>
    </row>
    <row r="417" spans="1:5" s="6" customFormat="1" ht="15.75">
      <c r="A417" s="143"/>
      <c r="B417" s="144"/>
      <c r="C417" s="144"/>
      <c r="D417" s="177" t="s">
        <v>1090</v>
      </c>
      <c r="E417" s="146"/>
    </row>
    <row r="418" spans="1:5" s="6" customFormat="1" ht="15.75">
      <c r="A418" s="143" t="s">
        <v>1091</v>
      </c>
      <c r="B418" s="144"/>
      <c r="C418" s="144"/>
      <c r="D418" s="145" t="s">
        <v>1092</v>
      </c>
      <c r="E418" s="146"/>
    </row>
    <row r="419" spans="1:5" s="6" customFormat="1" ht="30">
      <c r="A419" s="147" t="s">
        <v>1093</v>
      </c>
      <c r="B419" s="137" t="s">
        <v>117</v>
      </c>
      <c r="C419" s="148" t="s">
        <v>1094</v>
      </c>
      <c r="D419" s="152" t="s">
        <v>1095</v>
      </c>
      <c r="E419" s="150">
        <v>110</v>
      </c>
    </row>
    <row r="420" spans="1:5" s="6" customFormat="1" ht="30">
      <c r="A420" s="147" t="s">
        <v>1096</v>
      </c>
      <c r="B420" s="137" t="s">
        <v>117</v>
      </c>
      <c r="C420" s="148" t="s">
        <v>1097</v>
      </c>
      <c r="D420" s="152" t="s">
        <v>1098</v>
      </c>
      <c r="E420" s="150">
        <v>100</v>
      </c>
    </row>
    <row r="421" spans="1:5" s="6" customFormat="1" ht="30">
      <c r="A421" s="147" t="s">
        <v>1099</v>
      </c>
      <c r="B421" s="137" t="s">
        <v>117</v>
      </c>
      <c r="C421" s="148" t="s">
        <v>1100</v>
      </c>
      <c r="D421" s="152" t="s">
        <v>1101</v>
      </c>
      <c r="E421" s="150">
        <v>80</v>
      </c>
    </row>
    <row r="422" spans="1:5" s="6" customFormat="1" ht="15">
      <c r="A422" s="147" t="s">
        <v>1102</v>
      </c>
      <c r="B422" s="137" t="s">
        <v>120</v>
      </c>
      <c r="C422" s="154" t="s">
        <v>1103</v>
      </c>
      <c r="D422" s="149" t="s">
        <v>1104</v>
      </c>
      <c r="E422" s="150">
        <v>400</v>
      </c>
    </row>
    <row r="423" spans="1:5" s="6" customFormat="1" ht="15">
      <c r="A423" s="147" t="s">
        <v>1105</v>
      </c>
      <c r="B423" s="137" t="s">
        <v>120</v>
      </c>
      <c r="C423" s="154" t="s">
        <v>123</v>
      </c>
      <c r="D423" s="149" t="s">
        <v>1106</v>
      </c>
      <c r="E423" s="150">
        <v>130</v>
      </c>
    </row>
    <row r="424" spans="1:5" s="6" customFormat="1" ht="15">
      <c r="A424" s="147" t="s">
        <v>1107</v>
      </c>
      <c r="B424" s="137" t="s">
        <v>120</v>
      </c>
      <c r="C424" s="154" t="s">
        <v>1108</v>
      </c>
      <c r="D424" s="149" t="s">
        <v>1109</v>
      </c>
      <c r="E424" s="150">
        <v>90</v>
      </c>
    </row>
    <row r="425" spans="1:5" s="6" customFormat="1" ht="15">
      <c r="A425" s="147" t="s">
        <v>1110</v>
      </c>
      <c r="B425" s="137" t="s">
        <v>120</v>
      </c>
      <c r="C425" s="154" t="s">
        <v>1111</v>
      </c>
      <c r="D425" s="149" t="s">
        <v>1112</v>
      </c>
      <c r="E425" s="150">
        <v>115</v>
      </c>
    </row>
    <row r="426" spans="1:5" s="6" customFormat="1" ht="15">
      <c r="A426" s="147" t="s">
        <v>1113</v>
      </c>
      <c r="B426" s="137" t="s">
        <v>120</v>
      </c>
      <c r="C426" s="154" t="s">
        <v>125</v>
      </c>
      <c r="D426" s="149" t="s">
        <v>126</v>
      </c>
      <c r="E426" s="150">
        <v>100</v>
      </c>
    </row>
    <row r="427" spans="1:5" s="6" customFormat="1" ht="15">
      <c r="A427" s="147" t="s">
        <v>1114</v>
      </c>
      <c r="B427" s="137" t="s">
        <v>120</v>
      </c>
      <c r="C427" s="154" t="s">
        <v>121</v>
      </c>
      <c r="D427" s="149" t="s">
        <v>122</v>
      </c>
      <c r="E427" s="150">
        <v>165</v>
      </c>
    </row>
    <row r="428" spans="1:5" s="6" customFormat="1" ht="15">
      <c r="A428" s="147" t="s">
        <v>1115</v>
      </c>
      <c r="B428" s="137" t="s">
        <v>120</v>
      </c>
      <c r="C428" s="154" t="s">
        <v>123</v>
      </c>
      <c r="D428" s="149" t="s">
        <v>124</v>
      </c>
      <c r="E428" s="150">
        <v>100</v>
      </c>
    </row>
    <row r="429" spans="1:5" s="6" customFormat="1" ht="15.75">
      <c r="A429" s="143" t="s">
        <v>1116</v>
      </c>
      <c r="B429" s="155"/>
      <c r="C429" s="144"/>
      <c r="D429" s="145" t="s">
        <v>1117</v>
      </c>
      <c r="E429" s="146"/>
    </row>
    <row r="430" spans="1:5" s="6" customFormat="1" ht="15">
      <c r="A430" s="147" t="s">
        <v>1118</v>
      </c>
      <c r="B430" s="137" t="s">
        <v>117</v>
      </c>
      <c r="C430" s="147" t="s">
        <v>1119</v>
      </c>
      <c r="D430" s="149" t="s">
        <v>1120</v>
      </c>
      <c r="E430" s="150">
        <v>300</v>
      </c>
    </row>
    <row r="431" spans="1:5" s="6" customFormat="1" ht="15">
      <c r="A431" s="147" t="s">
        <v>1121</v>
      </c>
      <c r="B431" s="137" t="s">
        <v>117</v>
      </c>
      <c r="C431" s="147" t="s">
        <v>1122</v>
      </c>
      <c r="D431" s="149" t="s">
        <v>1123</v>
      </c>
      <c r="E431" s="150">
        <v>160</v>
      </c>
    </row>
    <row r="432" spans="1:5" s="6" customFormat="1" ht="15">
      <c r="A432" s="147" t="s">
        <v>1530</v>
      </c>
      <c r="B432" s="137" t="s">
        <v>117</v>
      </c>
      <c r="C432" s="147" t="s">
        <v>1122</v>
      </c>
      <c r="D432" s="149" t="s">
        <v>1531</v>
      </c>
      <c r="E432" s="150">
        <v>500</v>
      </c>
    </row>
    <row r="433" spans="1:5" s="6" customFormat="1" ht="30">
      <c r="A433" s="147" t="s">
        <v>1124</v>
      </c>
      <c r="B433" s="137" t="s">
        <v>117</v>
      </c>
      <c r="C433" s="148" t="s">
        <v>1125</v>
      </c>
      <c r="D433" s="152" t="s">
        <v>1762</v>
      </c>
      <c r="E433" s="150">
        <v>230</v>
      </c>
    </row>
    <row r="434" spans="1:5" s="6" customFormat="1" ht="45">
      <c r="A434" s="147" t="s">
        <v>1763</v>
      </c>
      <c r="B434" s="137" t="s">
        <v>117</v>
      </c>
      <c r="C434" s="148" t="s">
        <v>1125</v>
      </c>
      <c r="D434" s="152" t="s">
        <v>1764</v>
      </c>
      <c r="E434" s="150">
        <v>500</v>
      </c>
    </row>
    <row r="435" spans="1:5" s="6" customFormat="1" ht="30">
      <c r="A435" s="147" t="s">
        <v>1127</v>
      </c>
      <c r="B435" s="137" t="s">
        <v>117</v>
      </c>
      <c r="C435" s="147" t="s">
        <v>1128</v>
      </c>
      <c r="D435" s="149" t="s">
        <v>1129</v>
      </c>
      <c r="E435" s="150">
        <v>700</v>
      </c>
    </row>
    <row r="436" spans="1:5" s="6" customFormat="1" ht="15">
      <c r="A436" s="147" t="s">
        <v>1130</v>
      </c>
      <c r="B436" s="137" t="s">
        <v>117</v>
      </c>
      <c r="C436" s="147" t="s">
        <v>1131</v>
      </c>
      <c r="D436" s="149" t="s">
        <v>1132</v>
      </c>
      <c r="E436" s="150">
        <v>350</v>
      </c>
    </row>
    <row r="437" spans="1:5" s="6" customFormat="1" ht="15">
      <c r="A437" s="147" t="s">
        <v>1133</v>
      </c>
      <c r="B437" s="137" t="s">
        <v>117</v>
      </c>
      <c r="C437" s="147" t="s">
        <v>1134</v>
      </c>
      <c r="D437" s="149" t="s">
        <v>1135</v>
      </c>
      <c r="E437" s="150">
        <v>200</v>
      </c>
    </row>
    <row r="438" spans="1:5" s="6" customFormat="1" ht="30">
      <c r="A438" s="147" t="s">
        <v>1136</v>
      </c>
      <c r="B438" s="137" t="s">
        <v>117</v>
      </c>
      <c r="C438" s="148" t="s">
        <v>1137</v>
      </c>
      <c r="D438" s="152" t="s">
        <v>1138</v>
      </c>
      <c r="E438" s="150">
        <v>280</v>
      </c>
    </row>
    <row r="439" spans="1:5" s="6" customFormat="1" ht="30">
      <c r="A439" s="147" t="s">
        <v>1140</v>
      </c>
      <c r="B439" s="137" t="s">
        <v>117</v>
      </c>
      <c r="C439" s="148" t="s">
        <v>1141</v>
      </c>
      <c r="D439" s="152" t="s">
        <v>1142</v>
      </c>
      <c r="E439" s="150">
        <v>170</v>
      </c>
    </row>
    <row r="440" spans="1:5" s="6" customFormat="1" ht="30">
      <c r="A440" s="147" t="s">
        <v>1143</v>
      </c>
      <c r="B440" s="137" t="s">
        <v>117</v>
      </c>
      <c r="C440" s="148" t="s">
        <v>1144</v>
      </c>
      <c r="D440" s="152" t="s">
        <v>1145</v>
      </c>
      <c r="E440" s="150">
        <v>4000</v>
      </c>
    </row>
    <row r="441" spans="1:5" s="6" customFormat="1" ht="30">
      <c r="A441" s="147" t="s">
        <v>1146</v>
      </c>
      <c r="B441" s="137"/>
      <c r="C441" s="147"/>
      <c r="D441" s="149" t="s">
        <v>1147</v>
      </c>
      <c r="E441" s="150">
        <v>90</v>
      </c>
    </row>
    <row r="442" spans="1:5" s="6" customFormat="1" ht="15">
      <c r="A442" s="147" t="s">
        <v>1148</v>
      </c>
      <c r="B442" s="137"/>
      <c r="C442" s="147"/>
      <c r="D442" s="149" t="s">
        <v>1149</v>
      </c>
      <c r="E442" s="150">
        <v>350</v>
      </c>
    </row>
    <row r="443" spans="1:5" s="6" customFormat="1" ht="15">
      <c r="A443" s="147" t="s">
        <v>1150</v>
      </c>
      <c r="B443" s="137"/>
      <c r="C443" s="147"/>
      <c r="D443" s="149" t="s">
        <v>1151</v>
      </c>
      <c r="E443" s="150">
        <v>180</v>
      </c>
    </row>
    <row r="444" spans="1:5" s="6" customFormat="1" ht="30">
      <c r="A444" s="147" t="s">
        <v>1152</v>
      </c>
      <c r="B444" s="137" t="s">
        <v>117</v>
      </c>
      <c r="C444" s="148" t="s">
        <v>1153</v>
      </c>
      <c r="D444" s="152" t="s">
        <v>1154</v>
      </c>
      <c r="E444" s="150">
        <v>400</v>
      </c>
    </row>
    <row r="445" spans="1:5" s="6" customFormat="1" ht="15">
      <c r="A445" s="147" t="s">
        <v>1155</v>
      </c>
      <c r="B445" s="137"/>
      <c r="C445" s="147"/>
      <c r="D445" s="149" t="s">
        <v>1156</v>
      </c>
      <c r="E445" s="150">
        <v>550</v>
      </c>
    </row>
    <row r="446" spans="1:5" s="6" customFormat="1" ht="15">
      <c r="A446" s="147" t="s">
        <v>1157</v>
      </c>
      <c r="B446" s="137"/>
      <c r="C446" s="147"/>
      <c r="D446" s="149" t="s">
        <v>1158</v>
      </c>
      <c r="E446" s="150">
        <v>100</v>
      </c>
    </row>
    <row r="447" spans="1:5" s="6" customFormat="1" ht="15">
      <c r="A447" s="158" t="s">
        <v>1159</v>
      </c>
      <c r="B447" s="137"/>
      <c r="C447" s="158"/>
      <c r="D447" s="149" t="s">
        <v>1160</v>
      </c>
      <c r="E447" s="150">
        <v>50</v>
      </c>
    </row>
    <row r="448" spans="1:5" s="6" customFormat="1" ht="15.75">
      <c r="A448" s="143" t="s">
        <v>1161</v>
      </c>
      <c r="B448" s="144"/>
      <c r="C448" s="144"/>
      <c r="D448" s="145" t="s">
        <v>1162</v>
      </c>
      <c r="E448" s="146"/>
    </row>
    <row r="449" spans="1:5" s="6" customFormat="1" ht="15">
      <c r="A449" s="147" t="s">
        <v>1163</v>
      </c>
      <c r="B449" s="154"/>
      <c r="C449" s="147"/>
      <c r="D449" s="149" t="s">
        <v>1164</v>
      </c>
      <c r="E449" s="150">
        <v>40</v>
      </c>
    </row>
    <row r="450" spans="1:5" s="6" customFormat="1" ht="30">
      <c r="A450" s="147" t="s">
        <v>1165</v>
      </c>
      <c r="B450" s="137" t="s">
        <v>117</v>
      </c>
      <c r="C450" s="148" t="s">
        <v>1166</v>
      </c>
      <c r="D450" s="152" t="s">
        <v>1167</v>
      </c>
      <c r="E450" s="150">
        <v>110</v>
      </c>
    </row>
    <row r="451" spans="1:5" s="6" customFormat="1" ht="30">
      <c r="A451" s="147" t="s">
        <v>1168</v>
      </c>
      <c r="B451" s="137" t="s">
        <v>117</v>
      </c>
      <c r="C451" s="148" t="s">
        <v>1169</v>
      </c>
      <c r="D451" s="152" t="s">
        <v>1170</v>
      </c>
      <c r="E451" s="150">
        <v>300</v>
      </c>
    </row>
    <row r="452" spans="1:5" s="6" customFormat="1" ht="30">
      <c r="A452" s="147" t="s">
        <v>1171</v>
      </c>
      <c r="B452" s="137" t="s">
        <v>117</v>
      </c>
      <c r="C452" s="148" t="s">
        <v>1172</v>
      </c>
      <c r="D452" s="152" t="s">
        <v>1173</v>
      </c>
      <c r="E452" s="150">
        <v>70</v>
      </c>
    </row>
    <row r="453" spans="1:5" s="6" customFormat="1" ht="30">
      <c r="A453" s="147" t="s">
        <v>1174</v>
      </c>
      <c r="B453" s="137" t="s">
        <v>117</v>
      </c>
      <c r="C453" s="148" t="s">
        <v>1175</v>
      </c>
      <c r="D453" s="152" t="s">
        <v>1176</v>
      </c>
      <c r="E453" s="150">
        <v>100</v>
      </c>
    </row>
    <row r="454" spans="1:5" s="6" customFormat="1" ht="15">
      <c r="A454" s="147" t="s">
        <v>1177</v>
      </c>
      <c r="B454" s="137"/>
      <c r="C454" s="147"/>
      <c r="D454" s="149" t="s">
        <v>1178</v>
      </c>
      <c r="E454" s="150">
        <v>80</v>
      </c>
    </row>
    <row r="455" spans="1:5" s="6" customFormat="1" ht="30">
      <c r="A455" s="147" t="s">
        <v>1179</v>
      </c>
      <c r="B455" s="137" t="s">
        <v>117</v>
      </c>
      <c r="C455" s="148" t="s">
        <v>1180</v>
      </c>
      <c r="D455" s="152" t="s">
        <v>1181</v>
      </c>
      <c r="E455" s="150">
        <v>180</v>
      </c>
    </row>
    <row r="456" spans="1:5" s="6" customFormat="1" ht="30">
      <c r="A456" s="147" t="s">
        <v>1182</v>
      </c>
      <c r="B456" s="137"/>
      <c r="C456" s="148"/>
      <c r="D456" s="152" t="s">
        <v>1183</v>
      </c>
      <c r="E456" s="150">
        <v>150</v>
      </c>
    </row>
    <row r="457" spans="1:5" s="6" customFormat="1" ht="15">
      <c r="A457" s="147" t="s">
        <v>1184</v>
      </c>
      <c r="B457" s="137"/>
      <c r="C457" s="147"/>
      <c r="D457" s="149" t="s">
        <v>1185</v>
      </c>
      <c r="E457" s="150">
        <v>70</v>
      </c>
    </row>
    <row r="458" spans="1:5" s="6" customFormat="1" ht="15">
      <c r="A458" s="147" t="s">
        <v>1186</v>
      </c>
      <c r="B458" s="137" t="s">
        <v>117</v>
      </c>
      <c r="C458" s="147" t="s">
        <v>129</v>
      </c>
      <c r="D458" s="149" t="s">
        <v>130</v>
      </c>
      <c r="E458" s="150">
        <v>160</v>
      </c>
    </row>
    <row r="459" spans="1:5" s="6" customFormat="1" ht="30">
      <c r="A459" s="147" t="s">
        <v>1187</v>
      </c>
      <c r="B459" s="137" t="s">
        <v>117</v>
      </c>
      <c r="C459" s="148" t="s">
        <v>1188</v>
      </c>
      <c r="D459" s="152" t="s">
        <v>1189</v>
      </c>
      <c r="E459" s="150">
        <v>150</v>
      </c>
    </row>
    <row r="460" spans="1:5" s="6" customFormat="1" ht="30">
      <c r="A460" s="147" t="s">
        <v>1190</v>
      </c>
      <c r="B460" s="137" t="s">
        <v>117</v>
      </c>
      <c r="C460" s="148" t="s">
        <v>127</v>
      </c>
      <c r="D460" s="152" t="s">
        <v>128</v>
      </c>
      <c r="E460" s="150">
        <v>60</v>
      </c>
    </row>
    <row r="461" spans="1:5" s="6" customFormat="1" ht="30">
      <c r="A461" s="147" t="s">
        <v>1191</v>
      </c>
      <c r="B461" s="137" t="s">
        <v>117</v>
      </c>
      <c r="C461" s="148" t="s">
        <v>1192</v>
      </c>
      <c r="D461" s="152" t="s">
        <v>1193</v>
      </c>
      <c r="E461" s="150">
        <v>80</v>
      </c>
    </row>
    <row r="462" spans="1:5" ht="15">
      <c r="A462" s="147" t="s">
        <v>1194</v>
      </c>
      <c r="B462" s="137"/>
      <c r="C462" s="147"/>
      <c r="D462" s="149" t="s">
        <v>1195</v>
      </c>
      <c r="E462" s="150">
        <v>80</v>
      </c>
    </row>
    <row r="463" spans="1:5" ht="30">
      <c r="A463" s="147" t="s">
        <v>1196</v>
      </c>
      <c r="B463" s="137"/>
      <c r="C463" s="147"/>
      <c r="D463" s="149" t="s">
        <v>1197</v>
      </c>
      <c r="E463" s="150">
        <v>280</v>
      </c>
    </row>
    <row r="464" spans="1:5" ht="15">
      <c r="A464" s="147" t="s">
        <v>1198</v>
      </c>
      <c r="B464" s="137"/>
      <c r="C464" s="147"/>
      <c r="D464" s="149" t="s">
        <v>1199</v>
      </c>
      <c r="E464" s="150">
        <v>140</v>
      </c>
    </row>
    <row r="465" spans="1:5" ht="15">
      <c r="A465" s="147" t="s">
        <v>1200</v>
      </c>
      <c r="B465" s="137" t="s">
        <v>117</v>
      </c>
      <c r="C465" s="147" t="s">
        <v>1201</v>
      </c>
      <c r="D465" s="149" t="s">
        <v>1202</v>
      </c>
      <c r="E465" s="150">
        <v>40</v>
      </c>
    </row>
    <row r="466" spans="1:5" ht="15.75">
      <c r="A466" s="143" t="s">
        <v>1203</v>
      </c>
      <c r="B466" s="144"/>
      <c r="C466" s="144"/>
      <c r="D466" s="145" t="s">
        <v>1204</v>
      </c>
      <c r="E466" s="146"/>
    </row>
    <row r="467" spans="1:5" ht="30">
      <c r="A467" s="147" t="s">
        <v>1205</v>
      </c>
      <c r="B467" s="137" t="s">
        <v>117</v>
      </c>
      <c r="C467" s="148" t="s">
        <v>1206</v>
      </c>
      <c r="D467" s="152" t="s">
        <v>1207</v>
      </c>
      <c r="E467" s="150">
        <v>350</v>
      </c>
    </row>
    <row r="468" spans="1:5" ht="30">
      <c r="A468" s="147" t="s">
        <v>1208</v>
      </c>
      <c r="B468" s="137" t="s">
        <v>117</v>
      </c>
      <c r="C468" s="148" t="s">
        <v>1209</v>
      </c>
      <c r="D468" s="152" t="s">
        <v>1210</v>
      </c>
      <c r="E468" s="150">
        <v>100</v>
      </c>
    </row>
    <row r="469" spans="1:5" ht="30">
      <c r="A469" s="147" t="s">
        <v>1211</v>
      </c>
      <c r="B469" s="137" t="s">
        <v>117</v>
      </c>
      <c r="C469" s="148" t="s">
        <v>1212</v>
      </c>
      <c r="D469" s="152" t="s">
        <v>1213</v>
      </c>
      <c r="E469" s="150">
        <v>90</v>
      </c>
    </row>
    <row r="470" spans="1:5" ht="30">
      <c r="A470" s="147" t="s">
        <v>1214</v>
      </c>
      <c r="B470" s="137" t="s">
        <v>117</v>
      </c>
      <c r="C470" s="148" t="s">
        <v>1215</v>
      </c>
      <c r="D470" s="152" t="s">
        <v>1216</v>
      </c>
      <c r="E470" s="150">
        <v>200</v>
      </c>
    </row>
    <row r="471" spans="1:5" ht="30">
      <c r="A471" s="147" t="s">
        <v>1217</v>
      </c>
      <c r="B471" s="137" t="s">
        <v>117</v>
      </c>
      <c r="C471" s="148" t="s">
        <v>1218</v>
      </c>
      <c r="D471" s="152" t="s">
        <v>1219</v>
      </c>
      <c r="E471" s="150">
        <v>180</v>
      </c>
    </row>
    <row r="472" spans="1:5" ht="30">
      <c r="A472" s="147" t="s">
        <v>1220</v>
      </c>
      <c r="B472" s="137" t="s">
        <v>117</v>
      </c>
      <c r="C472" s="148" t="s">
        <v>1218</v>
      </c>
      <c r="D472" s="149" t="s">
        <v>1221</v>
      </c>
      <c r="E472" s="150">
        <v>350</v>
      </c>
    </row>
    <row r="473" spans="1:5" ht="30">
      <c r="A473" s="147" t="s">
        <v>1222</v>
      </c>
      <c r="B473" s="137" t="s">
        <v>117</v>
      </c>
      <c r="C473" s="148" t="s">
        <v>1223</v>
      </c>
      <c r="D473" s="152" t="s">
        <v>1224</v>
      </c>
      <c r="E473" s="150">
        <v>160</v>
      </c>
    </row>
    <row r="474" spans="1:5" ht="15">
      <c r="A474" s="147" t="s">
        <v>1225</v>
      </c>
      <c r="B474" s="137"/>
      <c r="C474" s="147"/>
      <c r="D474" s="149" t="s">
        <v>1226</v>
      </c>
      <c r="E474" s="150">
        <v>1000</v>
      </c>
    </row>
    <row r="475" spans="1:5" ht="30">
      <c r="A475" s="147" t="s">
        <v>1227</v>
      </c>
      <c r="B475" s="185" t="s">
        <v>117</v>
      </c>
      <c r="C475" s="105" t="s">
        <v>1228</v>
      </c>
      <c r="D475" s="149" t="s">
        <v>1765</v>
      </c>
      <c r="E475" s="150">
        <v>5000</v>
      </c>
    </row>
    <row r="476" spans="1:5" ht="30">
      <c r="A476" s="147" t="s">
        <v>1229</v>
      </c>
      <c r="B476" s="137" t="s">
        <v>117</v>
      </c>
      <c r="C476" s="148" t="s">
        <v>141</v>
      </c>
      <c r="D476" s="152" t="s">
        <v>1230</v>
      </c>
      <c r="E476" s="150">
        <v>45</v>
      </c>
    </row>
    <row r="477" spans="1:5" ht="30">
      <c r="A477" s="147" t="s">
        <v>1231</v>
      </c>
      <c r="B477" s="137" t="s">
        <v>117</v>
      </c>
      <c r="C477" s="148" t="s">
        <v>1232</v>
      </c>
      <c r="D477" s="152" t="s">
        <v>1233</v>
      </c>
      <c r="E477" s="150">
        <v>65</v>
      </c>
    </row>
    <row r="478" spans="1:5" ht="15">
      <c r="A478" s="147" t="s">
        <v>1234</v>
      </c>
      <c r="B478" s="137"/>
      <c r="C478" s="147"/>
      <c r="D478" s="149" t="s">
        <v>1235</v>
      </c>
      <c r="E478" s="150">
        <v>400</v>
      </c>
    </row>
    <row r="479" spans="1:5" ht="30">
      <c r="A479" s="147" t="s">
        <v>1236</v>
      </c>
      <c r="B479" s="137" t="s">
        <v>117</v>
      </c>
      <c r="C479" s="148" t="s">
        <v>1237</v>
      </c>
      <c r="D479" s="152" t="s">
        <v>1238</v>
      </c>
      <c r="E479" s="150">
        <v>320</v>
      </c>
    </row>
    <row r="480" spans="1:5" ht="30">
      <c r="A480" s="147" t="s">
        <v>1239</v>
      </c>
      <c r="B480" s="137" t="s">
        <v>117</v>
      </c>
      <c r="C480" s="148" t="s">
        <v>1240</v>
      </c>
      <c r="D480" s="152" t="s">
        <v>1241</v>
      </c>
      <c r="E480" s="150">
        <v>400</v>
      </c>
    </row>
    <row r="481" spans="1:5" ht="15">
      <c r="A481" s="147" t="s">
        <v>1242</v>
      </c>
      <c r="B481" s="154"/>
      <c r="C481" s="147"/>
      <c r="D481" s="149" t="s">
        <v>1243</v>
      </c>
      <c r="E481" s="150">
        <v>100</v>
      </c>
    </row>
    <row r="482" spans="1:5" ht="15.75">
      <c r="A482" s="143" t="s">
        <v>1244</v>
      </c>
      <c r="B482" s="144"/>
      <c r="C482" s="144"/>
      <c r="D482" s="145" t="s">
        <v>1245</v>
      </c>
      <c r="E482" s="146"/>
    </row>
    <row r="483" spans="1:5" ht="30">
      <c r="A483" s="147" t="s">
        <v>1246</v>
      </c>
      <c r="B483" s="137" t="s">
        <v>117</v>
      </c>
      <c r="C483" s="148" t="s">
        <v>1122</v>
      </c>
      <c r="D483" s="152" t="s">
        <v>1247</v>
      </c>
      <c r="E483" s="150">
        <v>140</v>
      </c>
    </row>
    <row r="484" spans="1:5" ht="30">
      <c r="A484" s="147" t="s">
        <v>1248</v>
      </c>
      <c r="B484" s="137" t="s">
        <v>117</v>
      </c>
      <c r="C484" s="148" t="s">
        <v>1249</v>
      </c>
      <c r="D484" s="152" t="s">
        <v>1250</v>
      </c>
      <c r="E484" s="150">
        <v>50</v>
      </c>
    </row>
    <row r="485" spans="1:5" ht="15.75">
      <c r="A485" s="143" t="s">
        <v>1251</v>
      </c>
      <c r="B485" s="144"/>
      <c r="C485" s="143"/>
      <c r="D485" s="145" t="s">
        <v>1252</v>
      </c>
      <c r="E485" s="146"/>
    </row>
    <row r="486" spans="1:5" ht="30">
      <c r="A486" s="147" t="s">
        <v>1253</v>
      </c>
      <c r="B486" s="137" t="s">
        <v>117</v>
      </c>
      <c r="C486" s="148" t="s">
        <v>1254</v>
      </c>
      <c r="D486" s="152" t="s">
        <v>1255</v>
      </c>
      <c r="E486" s="150">
        <v>60</v>
      </c>
    </row>
    <row r="487" spans="1:5" ht="30">
      <c r="A487" s="147" t="s">
        <v>1256</v>
      </c>
      <c r="B487" s="137" t="s">
        <v>117</v>
      </c>
      <c r="C487" s="148" t="s">
        <v>1257</v>
      </c>
      <c r="D487" s="152" t="s">
        <v>1258</v>
      </c>
      <c r="E487" s="150">
        <v>70</v>
      </c>
    </row>
    <row r="488" spans="1:5" ht="30">
      <c r="A488" s="147" t="s">
        <v>1259</v>
      </c>
      <c r="B488" s="137" t="s">
        <v>117</v>
      </c>
      <c r="C488" s="148" t="s">
        <v>141</v>
      </c>
      <c r="D488" s="152" t="s">
        <v>1230</v>
      </c>
      <c r="E488" s="150">
        <v>50</v>
      </c>
    </row>
    <row r="489" spans="1:5" ht="31.5">
      <c r="A489" s="143" t="s">
        <v>1260</v>
      </c>
      <c r="B489" s="144"/>
      <c r="C489" s="144"/>
      <c r="D489" s="145" t="s">
        <v>1261</v>
      </c>
      <c r="E489" s="146"/>
    </row>
    <row r="490" spans="1:5" ht="15.75">
      <c r="A490" s="143" t="s">
        <v>1262</v>
      </c>
      <c r="B490" s="144"/>
      <c r="C490" s="143"/>
      <c r="D490" s="145" t="s">
        <v>1766</v>
      </c>
      <c r="E490" s="146"/>
    </row>
    <row r="491" spans="1:5" ht="15">
      <c r="A491" s="147" t="s">
        <v>1767</v>
      </c>
      <c r="B491" s="137" t="s">
        <v>117</v>
      </c>
      <c r="C491" s="154" t="s">
        <v>1768</v>
      </c>
      <c r="D491" s="149" t="s">
        <v>1769</v>
      </c>
      <c r="E491" s="150">
        <v>80</v>
      </c>
    </row>
    <row r="492" spans="1:5" ht="45">
      <c r="A492" s="147" t="s">
        <v>1770</v>
      </c>
      <c r="B492" s="137" t="s">
        <v>117</v>
      </c>
      <c r="C492" s="154" t="s">
        <v>1768</v>
      </c>
      <c r="D492" s="208" t="s">
        <v>1771</v>
      </c>
      <c r="E492" s="150">
        <v>110</v>
      </c>
    </row>
    <row r="493" spans="1:5" ht="45">
      <c r="A493" s="147" t="s">
        <v>1772</v>
      </c>
      <c r="B493" s="137" t="s">
        <v>117</v>
      </c>
      <c r="C493" s="154" t="s">
        <v>1768</v>
      </c>
      <c r="D493" s="208" t="s">
        <v>1773</v>
      </c>
      <c r="E493" s="150">
        <v>140</v>
      </c>
    </row>
    <row r="494" spans="1:5" ht="30">
      <c r="A494" s="147" t="s">
        <v>1774</v>
      </c>
      <c r="B494" s="137" t="s">
        <v>117</v>
      </c>
      <c r="C494" s="154" t="s">
        <v>1768</v>
      </c>
      <c r="D494" s="208" t="s">
        <v>1775</v>
      </c>
      <c r="E494" s="150">
        <v>100</v>
      </c>
    </row>
    <row r="495" spans="1:5" ht="30">
      <c r="A495" s="147" t="s">
        <v>1776</v>
      </c>
      <c r="B495" s="137" t="s">
        <v>117</v>
      </c>
      <c r="C495" s="154" t="s">
        <v>1768</v>
      </c>
      <c r="D495" s="149" t="s">
        <v>1777</v>
      </c>
      <c r="E495" s="150">
        <v>130</v>
      </c>
    </row>
    <row r="496" spans="1:5" ht="15.75">
      <c r="A496" s="143"/>
      <c r="B496" s="155"/>
      <c r="C496" s="143"/>
      <c r="D496" s="145" t="s">
        <v>1778</v>
      </c>
      <c r="E496" s="146"/>
    </row>
    <row r="497" spans="1:5" ht="30">
      <c r="A497" s="147" t="s">
        <v>1263</v>
      </c>
      <c r="B497" s="137" t="s">
        <v>117</v>
      </c>
      <c r="C497" s="154" t="s">
        <v>1768</v>
      </c>
      <c r="D497" s="208" t="s">
        <v>1779</v>
      </c>
      <c r="E497" s="150">
        <v>110</v>
      </c>
    </row>
    <row r="498" spans="1:5" ht="45">
      <c r="A498" s="158" t="s">
        <v>1264</v>
      </c>
      <c r="B498" s="137" t="s">
        <v>117</v>
      </c>
      <c r="C498" s="154" t="s">
        <v>1768</v>
      </c>
      <c r="D498" s="149" t="s">
        <v>1780</v>
      </c>
      <c r="E498" s="150">
        <v>140</v>
      </c>
    </row>
    <row r="499" spans="1:5" ht="15">
      <c r="A499" s="143" t="s">
        <v>1265</v>
      </c>
      <c r="B499" s="144"/>
      <c r="C499" s="144"/>
      <c r="D499" s="209" t="s">
        <v>1266</v>
      </c>
      <c r="E499" s="146"/>
    </row>
    <row r="500" spans="1:5" ht="15">
      <c r="A500" s="147" t="s">
        <v>1267</v>
      </c>
      <c r="B500" s="154"/>
      <c r="C500" s="154"/>
      <c r="D500" s="149" t="s">
        <v>1268</v>
      </c>
      <c r="E500" s="150">
        <v>140</v>
      </c>
    </row>
    <row r="501" spans="1:5" ht="30">
      <c r="A501" s="147" t="s">
        <v>1269</v>
      </c>
      <c r="B501" s="137" t="s">
        <v>117</v>
      </c>
      <c r="C501" s="148" t="s">
        <v>1270</v>
      </c>
      <c r="D501" s="152" t="s">
        <v>1271</v>
      </c>
      <c r="E501" s="150">
        <v>140</v>
      </c>
    </row>
    <row r="502" spans="1:5" ht="30">
      <c r="A502" s="147" t="s">
        <v>1272</v>
      </c>
      <c r="B502" s="137" t="s">
        <v>117</v>
      </c>
      <c r="C502" s="148" t="s">
        <v>1273</v>
      </c>
      <c r="D502" s="152" t="s">
        <v>1274</v>
      </c>
      <c r="E502" s="150">
        <v>140</v>
      </c>
    </row>
    <row r="503" spans="1:5" ht="30">
      <c r="A503" s="147" t="s">
        <v>1275</v>
      </c>
      <c r="B503" s="137" t="s">
        <v>117</v>
      </c>
      <c r="C503" s="148" t="s">
        <v>1276</v>
      </c>
      <c r="D503" s="152" t="s">
        <v>1277</v>
      </c>
      <c r="E503" s="150">
        <v>140</v>
      </c>
    </row>
    <row r="504" spans="1:5" ht="30">
      <c r="A504" s="147" t="s">
        <v>1278</v>
      </c>
      <c r="B504" s="137" t="s">
        <v>117</v>
      </c>
      <c r="C504" s="148" t="s">
        <v>1273</v>
      </c>
      <c r="D504" s="149" t="s">
        <v>1279</v>
      </c>
      <c r="E504" s="150">
        <v>210</v>
      </c>
    </row>
    <row r="505" spans="1:5" ht="15">
      <c r="A505" s="147" t="s">
        <v>1280</v>
      </c>
      <c r="B505" s="137" t="s">
        <v>117</v>
      </c>
      <c r="C505" s="147" t="s">
        <v>1281</v>
      </c>
      <c r="D505" s="149" t="s">
        <v>1282</v>
      </c>
      <c r="E505" s="150">
        <v>210</v>
      </c>
    </row>
    <row r="506" spans="1:5" ht="30">
      <c r="A506" s="147" t="s">
        <v>1283</v>
      </c>
      <c r="B506" s="137" t="s">
        <v>117</v>
      </c>
      <c r="C506" s="147" t="s">
        <v>1281</v>
      </c>
      <c r="D506" s="149" t="s">
        <v>1284</v>
      </c>
      <c r="E506" s="150">
        <v>140</v>
      </c>
    </row>
    <row r="507" spans="1:5" ht="15">
      <c r="A507" s="147" t="s">
        <v>1285</v>
      </c>
      <c r="B507" s="137" t="s">
        <v>117</v>
      </c>
      <c r="C507" s="147" t="s">
        <v>1281</v>
      </c>
      <c r="D507" s="149" t="s">
        <v>1286</v>
      </c>
      <c r="E507" s="150">
        <v>140</v>
      </c>
    </row>
    <row r="508" spans="1:5" ht="15">
      <c r="A508" s="147" t="s">
        <v>1287</v>
      </c>
      <c r="B508" s="137" t="s">
        <v>117</v>
      </c>
      <c r="C508" s="147" t="s">
        <v>1281</v>
      </c>
      <c r="D508" s="149" t="s">
        <v>1288</v>
      </c>
      <c r="E508" s="150">
        <v>140</v>
      </c>
    </row>
    <row r="509" spans="1:5" ht="15">
      <c r="A509" s="147" t="s">
        <v>1289</v>
      </c>
      <c r="B509" s="137" t="s">
        <v>117</v>
      </c>
      <c r="C509" s="147" t="s">
        <v>1290</v>
      </c>
      <c r="D509" s="149" t="s">
        <v>1291</v>
      </c>
      <c r="E509" s="150">
        <v>350</v>
      </c>
    </row>
    <row r="510" spans="1:5" ht="15">
      <c r="A510" s="147" t="s">
        <v>1292</v>
      </c>
      <c r="B510" s="137" t="s">
        <v>117</v>
      </c>
      <c r="C510" s="147" t="s">
        <v>1293</v>
      </c>
      <c r="D510" s="149" t="s">
        <v>1294</v>
      </c>
      <c r="E510" s="150">
        <v>280</v>
      </c>
    </row>
    <row r="511" spans="1:5" ht="15">
      <c r="A511" s="147" t="s">
        <v>1295</v>
      </c>
      <c r="B511" s="137" t="s">
        <v>117</v>
      </c>
      <c r="C511" s="147" t="s">
        <v>1296</v>
      </c>
      <c r="D511" s="149" t="s">
        <v>1297</v>
      </c>
      <c r="E511" s="150">
        <v>140</v>
      </c>
    </row>
    <row r="512" spans="1:5" ht="15">
      <c r="A512" s="147" t="s">
        <v>1298</v>
      </c>
      <c r="B512" s="137" t="s">
        <v>117</v>
      </c>
      <c r="C512" s="147" t="s">
        <v>1293</v>
      </c>
      <c r="D512" s="149" t="s">
        <v>1299</v>
      </c>
      <c r="E512" s="150">
        <v>140</v>
      </c>
    </row>
    <row r="513" spans="1:5" ht="30">
      <c r="A513" s="147" t="s">
        <v>1300</v>
      </c>
      <c r="B513" s="137" t="s">
        <v>117</v>
      </c>
      <c r="C513" s="147" t="s">
        <v>1301</v>
      </c>
      <c r="D513" s="149" t="s">
        <v>1302</v>
      </c>
      <c r="E513" s="150">
        <v>210</v>
      </c>
    </row>
    <row r="514" spans="1:5" ht="15">
      <c r="A514" s="147" t="s">
        <v>1303</v>
      </c>
      <c r="B514" s="137" t="s">
        <v>117</v>
      </c>
      <c r="C514" s="147" t="s">
        <v>1304</v>
      </c>
      <c r="D514" s="149" t="s">
        <v>1305</v>
      </c>
      <c r="E514" s="150">
        <v>280</v>
      </c>
    </row>
    <row r="515" spans="1:5" ht="30">
      <c r="A515" s="147" t="s">
        <v>1306</v>
      </c>
      <c r="B515" s="137" t="s">
        <v>117</v>
      </c>
      <c r="C515" s="147" t="s">
        <v>1307</v>
      </c>
      <c r="D515" s="149" t="s">
        <v>1308</v>
      </c>
      <c r="E515" s="150">
        <v>420</v>
      </c>
    </row>
    <row r="516" spans="1:5" ht="30">
      <c r="A516" s="147" t="s">
        <v>1309</v>
      </c>
      <c r="B516" s="137" t="s">
        <v>117</v>
      </c>
      <c r="C516" s="148" t="s">
        <v>1310</v>
      </c>
      <c r="D516" s="152" t="s">
        <v>1311</v>
      </c>
      <c r="E516" s="150">
        <v>210</v>
      </c>
    </row>
    <row r="517" spans="1:5" ht="15">
      <c r="A517" s="147" t="s">
        <v>1312</v>
      </c>
      <c r="B517" s="137" t="s">
        <v>117</v>
      </c>
      <c r="C517" s="147" t="s">
        <v>1313</v>
      </c>
      <c r="D517" s="149" t="s">
        <v>1314</v>
      </c>
      <c r="E517" s="150">
        <v>140</v>
      </c>
    </row>
    <row r="518" spans="1:5" ht="45">
      <c r="A518" s="147" t="s">
        <v>1315</v>
      </c>
      <c r="B518" s="137" t="s">
        <v>117</v>
      </c>
      <c r="C518" s="147" t="s">
        <v>1313</v>
      </c>
      <c r="D518" s="149" t="s">
        <v>1316</v>
      </c>
      <c r="E518" s="150">
        <v>140</v>
      </c>
    </row>
    <row r="519" spans="1:5" ht="15">
      <c r="A519" s="147" t="s">
        <v>1317</v>
      </c>
      <c r="B519" s="137" t="s">
        <v>117</v>
      </c>
      <c r="C519" s="147" t="s">
        <v>1313</v>
      </c>
      <c r="D519" s="149" t="s">
        <v>1318</v>
      </c>
      <c r="E519" s="150">
        <v>140</v>
      </c>
    </row>
    <row r="520" spans="1:5" ht="15">
      <c r="A520" s="143" t="s">
        <v>1319</v>
      </c>
      <c r="B520" s="155"/>
      <c r="C520" s="144"/>
      <c r="D520" s="210" t="s">
        <v>1320</v>
      </c>
      <c r="E520" s="146"/>
    </row>
    <row r="521" spans="1:5" ht="15">
      <c r="A521" s="147" t="s">
        <v>1321</v>
      </c>
      <c r="B521" s="137" t="s">
        <v>117</v>
      </c>
      <c r="C521" s="154" t="s">
        <v>1322</v>
      </c>
      <c r="D521" s="149" t="s">
        <v>1323</v>
      </c>
      <c r="E521" s="150">
        <v>400</v>
      </c>
    </row>
    <row r="522" spans="1:5" ht="15">
      <c r="A522" s="147" t="s">
        <v>1324</v>
      </c>
      <c r="B522" s="137" t="s">
        <v>117</v>
      </c>
      <c r="C522" s="154" t="s">
        <v>1322</v>
      </c>
      <c r="D522" s="149" t="s">
        <v>1532</v>
      </c>
      <c r="E522" s="150">
        <v>500</v>
      </c>
    </row>
    <row r="523" spans="1:5" ht="15.75">
      <c r="A523" s="143" t="s">
        <v>1325</v>
      </c>
      <c r="B523" s="144"/>
      <c r="C523" s="144"/>
      <c r="D523" s="145" t="s">
        <v>1326</v>
      </c>
      <c r="E523" s="146"/>
    </row>
    <row r="524" spans="1:5" ht="30">
      <c r="A524" s="147" t="s">
        <v>1327</v>
      </c>
      <c r="B524" s="137" t="s">
        <v>117</v>
      </c>
      <c r="C524" s="148" t="s">
        <v>1328</v>
      </c>
      <c r="D524" s="152" t="s">
        <v>1781</v>
      </c>
      <c r="E524" s="150">
        <v>250</v>
      </c>
    </row>
    <row r="525" spans="1:5" ht="30">
      <c r="A525" s="147" t="s">
        <v>1782</v>
      </c>
      <c r="B525" s="137" t="s">
        <v>117</v>
      </c>
      <c r="C525" s="148" t="s">
        <v>1328</v>
      </c>
      <c r="D525" s="152" t="s">
        <v>1783</v>
      </c>
      <c r="E525" s="150">
        <v>400</v>
      </c>
    </row>
    <row r="526" spans="1:5" ht="30">
      <c r="A526" s="147" t="s">
        <v>1784</v>
      </c>
      <c r="B526" s="137" t="s">
        <v>117</v>
      </c>
      <c r="C526" s="148" t="s">
        <v>1328</v>
      </c>
      <c r="D526" s="152" t="s">
        <v>1785</v>
      </c>
      <c r="E526" s="150">
        <v>490</v>
      </c>
    </row>
    <row r="527" spans="1:5" ht="15.75">
      <c r="A527" s="143" t="s">
        <v>1329</v>
      </c>
      <c r="B527" s="144"/>
      <c r="C527" s="144"/>
      <c r="D527" s="145" t="s">
        <v>1330</v>
      </c>
      <c r="E527" s="146"/>
    </row>
    <row r="528" spans="1:5" ht="45">
      <c r="A528" s="147" t="s">
        <v>1331</v>
      </c>
      <c r="B528" s="211" t="s">
        <v>117</v>
      </c>
      <c r="C528" s="212" t="s">
        <v>1533</v>
      </c>
      <c r="D528" s="208" t="s">
        <v>1786</v>
      </c>
      <c r="E528" s="150">
        <v>800</v>
      </c>
    </row>
    <row r="529" spans="1:5" ht="45">
      <c r="A529" s="147" t="s">
        <v>1332</v>
      </c>
      <c r="B529" s="137" t="s">
        <v>117</v>
      </c>
      <c r="C529" s="99" t="s">
        <v>1534</v>
      </c>
      <c r="D529" s="208" t="s">
        <v>1787</v>
      </c>
      <c r="E529" s="150">
        <v>900</v>
      </c>
    </row>
    <row r="530" spans="1:5" ht="45">
      <c r="A530" s="147" t="s">
        <v>1333</v>
      </c>
      <c r="B530" s="137"/>
      <c r="C530" s="99"/>
      <c r="D530" s="208" t="s">
        <v>1788</v>
      </c>
      <c r="E530" s="150">
        <v>300</v>
      </c>
    </row>
    <row r="531" spans="1:5" ht="30">
      <c r="A531" s="147" t="s">
        <v>1334</v>
      </c>
      <c r="B531" s="211" t="s">
        <v>1535</v>
      </c>
      <c r="C531" s="212" t="s">
        <v>1536</v>
      </c>
      <c r="D531" s="149" t="s">
        <v>1537</v>
      </c>
      <c r="E531" s="150">
        <v>200</v>
      </c>
    </row>
    <row r="532" spans="1:5" ht="45">
      <c r="A532" s="147" t="s">
        <v>1336</v>
      </c>
      <c r="B532" s="154"/>
      <c r="C532" s="100"/>
      <c r="D532" s="149" t="s">
        <v>1335</v>
      </c>
      <c r="E532" s="150">
        <v>250</v>
      </c>
    </row>
    <row r="533" spans="1:5" ht="30">
      <c r="A533" s="147" t="s">
        <v>1337</v>
      </c>
      <c r="B533" s="211" t="s">
        <v>1535</v>
      </c>
      <c r="C533" s="212" t="s">
        <v>1536</v>
      </c>
      <c r="D533" s="149" t="s">
        <v>1538</v>
      </c>
      <c r="E533" s="150">
        <v>250</v>
      </c>
    </row>
    <row r="534" spans="1:5" ht="30">
      <c r="A534" s="147" t="s">
        <v>1789</v>
      </c>
      <c r="B534" s="211" t="s">
        <v>1535</v>
      </c>
      <c r="C534" s="212" t="s">
        <v>1536</v>
      </c>
      <c r="D534" s="152" t="s">
        <v>1539</v>
      </c>
      <c r="E534" s="150">
        <v>230</v>
      </c>
    </row>
    <row r="535" spans="1:5" ht="15.75">
      <c r="A535" s="147" t="s">
        <v>1338</v>
      </c>
      <c r="B535" s="154"/>
      <c r="C535" s="154"/>
      <c r="D535" s="213" t="s">
        <v>1339</v>
      </c>
      <c r="E535" s="150"/>
    </row>
    <row r="536" spans="1:5" ht="30">
      <c r="A536" s="147" t="s">
        <v>1340</v>
      </c>
      <c r="B536" s="137" t="s">
        <v>117</v>
      </c>
      <c r="C536" s="148" t="s">
        <v>1342</v>
      </c>
      <c r="D536" s="152" t="s">
        <v>1343</v>
      </c>
      <c r="E536" s="150">
        <v>110</v>
      </c>
    </row>
    <row r="537" spans="1:5" ht="15">
      <c r="A537" s="147" t="s">
        <v>1341</v>
      </c>
      <c r="B537" s="137"/>
      <c r="C537" s="147"/>
      <c r="D537" s="149" t="s">
        <v>1345</v>
      </c>
      <c r="E537" s="150">
        <v>160</v>
      </c>
    </row>
    <row r="538" spans="1:5" ht="15">
      <c r="A538" s="147" t="s">
        <v>1344</v>
      </c>
      <c r="B538" s="137"/>
      <c r="C538" s="147"/>
      <c r="D538" s="149" t="s">
        <v>1347</v>
      </c>
      <c r="E538" s="150">
        <v>600</v>
      </c>
    </row>
    <row r="539" spans="1:5" ht="30">
      <c r="A539" s="147" t="s">
        <v>1346</v>
      </c>
      <c r="B539" s="137" t="s">
        <v>117</v>
      </c>
      <c r="C539" s="148" t="s">
        <v>1349</v>
      </c>
      <c r="D539" s="152" t="s">
        <v>1350</v>
      </c>
      <c r="E539" s="150">
        <v>100</v>
      </c>
    </row>
    <row r="540" spans="1:5" ht="15">
      <c r="A540" s="147" t="s">
        <v>1348</v>
      </c>
      <c r="B540" s="211" t="s">
        <v>117</v>
      </c>
      <c r="C540" s="211" t="s">
        <v>1540</v>
      </c>
      <c r="D540" s="208" t="s">
        <v>1541</v>
      </c>
      <c r="E540" s="150">
        <v>500</v>
      </c>
    </row>
    <row r="541" spans="1:5" ht="15.75">
      <c r="A541" s="147" t="s">
        <v>1351</v>
      </c>
      <c r="B541" s="154"/>
      <c r="C541" s="154"/>
      <c r="D541" s="213" t="s">
        <v>1352</v>
      </c>
      <c r="E541" s="150"/>
    </row>
    <row r="542" spans="1:5" ht="15">
      <c r="A542" s="147" t="s">
        <v>1353</v>
      </c>
      <c r="B542" s="154"/>
      <c r="C542" s="154"/>
      <c r="D542" s="149" t="s">
        <v>1354</v>
      </c>
      <c r="E542" s="150">
        <v>50</v>
      </c>
    </row>
    <row r="543" spans="1:5" ht="15">
      <c r="A543" s="147" t="s">
        <v>1355</v>
      </c>
      <c r="B543" s="154"/>
      <c r="C543" s="154"/>
      <c r="D543" s="149" t="s">
        <v>1356</v>
      </c>
      <c r="E543" s="150">
        <v>60</v>
      </c>
    </row>
    <row r="544" spans="1:5" ht="15">
      <c r="A544" s="147" t="s">
        <v>1357</v>
      </c>
      <c r="B544" s="154"/>
      <c r="C544" s="154"/>
      <c r="D544" s="149" t="s">
        <v>1358</v>
      </c>
      <c r="E544" s="150">
        <v>70</v>
      </c>
    </row>
    <row r="545" spans="1:5" ht="30">
      <c r="A545" s="147" t="s">
        <v>1359</v>
      </c>
      <c r="B545" s="137" t="s">
        <v>1448</v>
      </c>
      <c r="C545" s="148" t="s">
        <v>1139</v>
      </c>
      <c r="D545" s="149" t="s">
        <v>1360</v>
      </c>
      <c r="E545" s="150">
        <v>120</v>
      </c>
    </row>
    <row r="546" spans="1:5" ht="30">
      <c r="A546" s="147" t="s">
        <v>1790</v>
      </c>
      <c r="B546" s="137" t="s">
        <v>117</v>
      </c>
      <c r="C546" s="148" t="s">
        <v>1139</v>
      </c>
      <c r="D546" s="149" t="s">
        <v>1362</v>
      </c>
      <c r="E546" s="150">
        <v>750</v>
      </c>
    </row>
    <row r="547" spans="1:5" ht="45">
      <c r="A547" s="158" t="s">
        <v>1361</v>
      </c>
      <c r="B547" s="137" t="s">
        <v>117</v>
      </c>
      <c r="C547" s="148" t="s">
        <v>1139</v>
      </c>
      <c r="D547" s="149" t="s">
        <v>1363</v>
      </c>
      <c r="E547" s="150">
        <v>550</v>
      </c>
    </row>
    <row r="548" spans="1:5" ht="30">
      <c r="A548" s="147" t="s">
        <v>1364</v>
      </c>
      <c r="B548" s="137" t="s">
        <v>117</v>
      </c>
      <c r="C548" s="148" t="s">
        <v>1139</v>
      </c>
      <c r="D548" s="149" t="s">
        <v>1791</v>
      </c>
      <c r="E548" s="150">
        <v>300</v>
      </c>
    </row>
    <row r="549" spans="1:5" ht="15.75">
      <c r="A549" s="147" t="s">
        <v>1365</v>
      </c>
      <c r="B549" s="154"/>
      <c r="C549" s="154"/>
      <c r="D549" s="213" t="s">
        <v>1366</v>
      </c>
      <c r="E549" s="150"/>
    </row>
    <row r="550" spans="1:5" ht="30">
      <c r="A550" s="147" t="s">
        <v>1792</v>
      </c>
      <c r="B550" s="154"/>
      <c r="C550" s="154"/>
      <c r="D550" s="149" t="s">
        <v>1368</v>
      </c>
      <c r="E550" s="150">
        <v>110</v>
      </c>
    </row>
    <row r="551" spans="1:5" ht="15">
      <c r="A551" s="147" t="s">
        <v>1367</v>
      </c>
      <c r="B551" s="154"/>
      <c r="C551" s="154"/>
      <c r="D551" s="149" t="s">
        <v>1370</v>
      </c>
      <c r="E551" s="150">
        <v>70</v>
      </c>
    </row>
    <row r="552" spans="1:5" ht="30">
      <c r="A552" s="147" t="s">
        <v>1369</v>
      </c>
      <c r="B552" s="154"/>
      <c r="C552" s="154"/>
      <c r="D552" s="149" t="s">
        <v>1372</v>
      </c>
      <c r="E552" s="150">
        <v>100</v>
      </c>
    </row>
    <row r="553" spans="1:5" ht="30">
      <c r="A553" s="147" t="s">
        <v>1793</v>
      </c>
      <c r="B553" s="154"/>
      <c r="C553" s="154"/>
      <c r="D553" s="149" t="s">
        <v>1374</v>
      </c>
      <c r="E553" s="150">
        <v>100</v>
      </c>
    </row>
    <row r="554" spans="1:5" ht="30">
      <c r="A554" s="147" t="s">
        <v>1794</v>
      </c>
      <c r="B554" s="147"/>
      <c r="C554" s="147"/>
      <c r="D554" s="149" t="s">
        <v>1376</v>
      </c>
      <c r="E554" s="150">
        <v>100</v>
      </c>
    </row>
    <row r="555" spans="1:5" ht="15">
      <c r="A555" s="147" t="s">
        <v>1371</v>
      </c>
      <c r="B555" s="147"/>
      <c r="C555" s="147"/>
      <c r="D555" s="176" t="s">
        <v>1378</v>
      </c>
      <c r="E555" s="150">
        <v>75</v>
      </c>
    </row>
    <row r="556" spans="1:5" ht="30">
      <c r="A556" s="147" t="s">
        <v>1373</v>
      </c>
      <c r="B556" s="137" t="s">
        <v>1380</v>
      </c>
      <c r="C556" s="147" t="s">
        <v>1381</v>
      </c>
      <c r="D556" s="176" t="s">
        <v>1382</v>
      </c>
      <c r="E556" s="150">
        <v>90</v>
      </c>
    </row>
    <row r="557" spans="1:5" ht="15">
      <c r="A557" s="147" t="s">
        <v>1375</v>
      </c>
      <c r="B557" s="185" t="s">
        <v>1380</v>
      </c>
      <c r="C557" s="185" t="s">
        <v>1384</v>
      </c>
      <c r="D557" s="152" t="s">
        <v>1385</v>
      </c>
      <c r="E557" s="150">
        <v>70</v>
      </c>
    </row>
    <row r="558" spans="1:5" ht="30">
      <c r="A558" s="147" t="s">
        <v>1795</v>
      </c>
      <c r="B558" s="185"/>
      <c r="C558" s="185"/>
      <c r="D558" s="149" t="s">
        <v>1427</v>
      </c>
      <c r="E558" s="150">
        <v>1200</v>
      </c>
    </row>
    <row r="559" spans="1:5" ht="45">
      <c r="A559" s="147" t="s">
        <v>1377</v>
      </c>
      <c r="B559" s="185"/>
      <c r="C559" s="185"/>
      <c r="D559" s="149" t="s">
        <v>1428</v>
      </c>
      <c r="E559" s="150">
        <v>2000</v>
      </c>
    </row>
    <row r="560" spans="1:5" ht="45">
      <c r="A560" s="147" t="s">
        <v>1379</v>
      </c>
      <c r="B560" s="185"/>
      <c r="C560" s="185"/>
      <c r="D560" s="149" t="s">
        <v>1429</v>
      </c>
      <c r="E560" s="150">
        <v>3000</v>
      </c>
    </row>
    <row r="561" spans="1:5" ht="45">
      <c r="A561" s="147" t="s">
        <v>1383</v>
      </c>
      <c r="B561" s="185"/>
      <c r="C561" s="185"/>
      <c r="D561" s="149" t="s">
        <v>1430</v>
      </c>
      <c r="E561" s="150">
        <v>4000</v>
      </c>
    </row>
    <row r="562" spans="1:5" ht="45">
      <c r="A562" s="147" t="s">
        <v>1796</v>
      </c>
      <c r="B562" s="185"/>
      <c r="C562" s="185"/>
      <c r="D562" s="149" t="s">
        <v>1431</v>
      </c>
      <c r="E562" s="150">
        <v>5000</v>
      </c>
    </row>
    <row r="563" spans="1:5" ht="15">
      <c r="A563" s="147" t="s">
        <v>1386</v>
      </c>
      <c r="B563" s="137" t="s">
        <v>1542</v>
      </c>
      <c r="C563" s="211" t="s">
        <v>1543</v>
      </c>
      <c r="D563" s="154" t="s">
        <v>1544</v>
      </c>
      <c r="E563" s="150">
        <v>10</v>
      </c>
    </row>
    <row r="564" spans="1:5" ht="15.75">
      <c r="A564" s="147" t="s">
        <v>1387</v>
      </c>
      <c r="B564" s="154"/>
      <c r="C564" s="154"/>
      <c r="D564" s="213" t="s">
        <v>1388</v>
      </c>
      <c r="E564" s="150"/>
    </row>
    <row r="565" spans="1:5" ht="15">
      <c r="A565" s="158" t="s">
        <v>1389</v>
      </c>
      <c r="B565" s="214"/>
      <c r="C565" s="214"/>
      <c r="D565" s="149" t="s">
        <v>1390</v>
      </c>
      <c r="E565" s="150">
        <v>90</v>
      </c>
    </row>
    <row r="566" spans="1:5" ht="31.5">
      <c r="A566" s="147" t="s">
        <v>1391</v>
      </c>
      <c r="B566" s="137"/>
      <c r="C566" s="137"/>
      <c r="D566" s="213" t="s">
        <v>1392</v>
      </c>
      <c r="E566" s="150"/>
    </row>
    <row r="567" spans="1:5" ht="30">
      <c r="A567" s="147" t="s">
        <v>1393</v>
      </c>
      <c r="B567" s="137" t="s">
        <v>117</v>
      </c>
      <c r="C567" s="185" t="s">
        <v>1394</v>
      </c>
      <c r="D567" s="152" t="s">
        <v>1395</v>
      </c>
      <c r="E567" s="150">
        <v>100</v>
      </c>
    </row>
    <row r="568" spans="1:5" ht="30">
      <c r="A568" s="147" t="s">
        <v>1396</v>
      </c>
      <c r="B568" s="137" t="s">
        <v>117</v>
      </c>
      <c r="C568" s="185" t="s">
        <v>107</v>
      </c>
      <c r="D568" s="152" t="s">
        <v>108</v>
      </c>
      <c r="E568" s="150">
        <v>70</v>
      </c>
    </row>
    <row r="569" spans="1:5" ht="30">
      <c r="A569" s="147" t="s">
        <v>1397</v>
      </c>
      <c r="B569" s="137" t="s">
        <v>117</v>
      </c>
      <c r="C569" s="185" t="s">
        <v>338</v>
      </c>
      <c r="D569" s="152" t="s">
        <v>339</v>
      </c>
      <c r="E569" s="150">
        <v>80</v>
      </c>
    </row>
    <row r="570" spans="1:5" ht="15">
      <c r="A570" s="147"/>
      <c r="B570" s="137"/>
      <c r="C570" s="137"/>
      <c r="D570" s="149" t="s">
        <v>1398</v>
      </c>
      <c r="E570" s="150">
        <f>SUM(E567:E569)</f>
        <v>250</v>
      </c>
    </row>
    <row r="571" spans="1:5" ht="45">
      <c r="A571" s="147" t="s">
        <v>1399</v>
      </c>
      <c r="B571" s="137" t="s">
        <v>117</v>
      </c>
      <c r="C571" s="185" t="s">
        <v>1400</v>
      </c>
      <c r="D571" s="152" t="s">
        <v>575</v>
      </c>
      <c r="E571" s="150">
        <v>250</v>
      </c>
    </row>
    <row r="572" spans="1:5" ht="15.75">
      <c r="A572" s="147" t="s">
        <v>1433</v>
      </c>
      <c r="B572" s="137"/>
      <c r="C572" s="154"/>
      <c r="D572" s="215" t="s">
        <v>1434</v>
      </c>
      <c r="E572" s="150"/>
    </row>
    <row r="573" spans="1:5" ht="30">
      <c r="A573" s="178" t="s">
        <v>1435</v>
      </c>
      <c r="B573" s="137" t="s">
        <v>1448</v>
      </c>
      <c r="C573" s="148" t="s">
        <v>509</v>
      </c>
      <c r="D573" s="149" t="s">
        <v>1436</v>
      </c>
      <c r="E573" s="150">
        <v>1200</v>
      </c>
    </row>
    <row r="574" spans="1:5" ht="30">
      <c r="A574" s="178" t="s">
        <v>1437</v>
      </c>
      <c r="B574" s="137" t="s">
        <v>1448</v>
      </c>
      <c r="C574" s="148" t="s">
        <v>509</v>
      </c>
      <c r="D574" s="149" t="s">
        <v>1438</v>
      </c>
      <c r="E574" s="150">
        <v>1000</v>
      </c>
    </row>
    <row r="576" ht="15">
      <c r="D576" s="216" t="s">
        <v>1797</v>
      </c>
    </row>
  </sheetData>
  <sheetProtection/>
  <mergeCells count="3">
    <mergeCell ref="B10:C10"/>
    <mergeCell ref="B81:D81"/>
    <mergeCell ref="B87:D8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L13" sqref="L13"/>
    </sheetView>
  </sheetViews>
  <sheetFormatPr defaultColWidth="9.00390625" defaultRowHeight="12.75"/>
  <sheetData>
    <row r="1" spans="1:4" ht="36">
      <c r="A1" s="284" t="s">
        <v>1799</v>
      </c>
      <c r="B1" s="284" t="s">
        <v>1800</v>
      </c>
      <c r="C1" s="284" t="s">
        <v>1801</v>
      </c>
      <c r="D1" s="284" t="s">
        <v>1802</v>
      </c>
    </row>
    <row r="2" spans="1:4" ht="12.75">
      <c r="A2" s="285" t="s">
        <v>1803</v>
      </c>
      <c r="B2" s="286"/>
      <c r="C2" s="287"/>
      <c r="D2" s="288"/>
    </row>
    <row r="3" spans="1:4" ht="12.75">
      <c r="A3" s="289" t="s">
        <v>1804</v>
      </c>
      <c r="B3" s="286"/>
      <c r="C3" s="290"/>
      <c r="D3" s="288"/>
    </row>
    <row r="4" spans="1:6" ht="48">
      <c r="A4" s="291" t="s">
        <v>1805</v>
      </c>
      <c r="B4" s="292"/>
      <c r="C4" s="293">
        <v>250</v>
      </c>
      <c r="D4" s="294">
        <f aca="true" t="shared" si="0" ref="D4:D22">C4*B4</f>
        <v>0</v>
      </c>
      <c r="E4" s="291" t="s">
        <v>1805</v>
      </c>
      <c r="F4" s="293">
        <f>240-240*30%</f>
        <v>168</v>
      </c>
    </row>
    <row r="5" spans="1:6" ht="24">
      <c r="A5" s="291" t="s">
        <v>1806</v>
      </c>
      <c r="B5" s="292"/>
      <c r="C5" s="293">
        <v>240</v>
      </c>
      <c r="D5" s="294">
        <f t="shared" si="0"/>
        <v>0</v>
      </c>
      <c r="E5" s="291" t="s">
        <v>1806</v>
      </c>
      <c r="F5" s="293">
        <f>240-240*30%</f>
        <v>168</v>
      </c>
    </row>
    <row r="6" spans="1:6" ht="24">
      <c r="A6" s="295" t="s">
        <v>1807</v>
      </c>
      <c r="B6" s="292"/>
      <c r="C6" s="293">
        <v>240</v>
      </c>
      <c r="D6" s="294">
        <f t="shared" si="0"/>
        <v>0</v>
      </c>
      <c r="E6" s="295" t="s">
        <v>1807</v>
      </c>
      <c r="F6" s="293">
        <f>240-240*30%</f>
        <v>168</v>
      </c>
    </row>
    <row r="7" spans="1:6" ht="24">
      <c r="A7" s="295" t="s">
        <v>1808</v>
      </c>
      <c r="B7" s="292"/>
      <c r="C7" s="293">
        <v>140</v>
      </c>
      <c r="D7" s="294">
        <f t="shared" si="0"/>
        <v>0</v>
      </c>
      <c r="E7" s="295" t="s">
        <v>1808</v>
      </c>
      <c r="F7" s="293">
        <f>140-140*30%</f>
        <v>98</v>
      </c>
    </row>
    <row r="8" spans="1:6" ht="36">
      <c r="A8" s="291" t="s">
        <v>1809</v>
      </c>
      <c r="B8" s="292"/>
      <c r="C8" s="293">
        <v>230</v>
      </c>
      <c r="D8" s="294">
        <f t="shared" si="0"/>
        <v>0</v>
      </c>
      <c r="E8" s="291" t="s">
        <v>1809</v>
      </c>
      <c r="F8" s="293">
        <f>230-230*30%</f>
        <v>161</v>
      </c>
    </row>
    <row r="9" spans="1:6" ht="24">
      <c r="A9" s="296" t="s">
        <v>1810</v>
      </c>
      <c r="B9" s="292"/>
      <c r="C9" s="293">
        <v>175</v>
      </c>
      <c r="D9" s="294">
        <f t="shared" si="0"/>
        <v>0</v>
      </c>
      <c r="E9" s="296" t="s">
        <v>1810</v>
      </c>
      <c r="F9" s="293">
        <f>175-175*30%</f>
        <v>122.5</v>
      </c>
    </row>
    <row r="10" spans="1:6" ht="24">
      <c r="A10" s="296" t="s">
        <v>1811</v>
      </c>
      <c r="B10" s="292"/>
      <c r="C10" s="293">
        <v>175</v>
      </c>
      <c r="D10" s="294">
        <f t="shared" si="0"/>
        <v>0</v>
      </c>
      <c r="E10" s="296" t="s">
        <v>1811</v>
      </c>
      <c r="F10" s="293">
        <f aca="true" t="shared" si="1" ref="F10:F15">175-175*30%</f>
        <v>122.5</v>
      </c>
    </row>
    <row r="11" spans="1:6" ht="24">
      <c r="A11" s="296" t="s">
        <v>1812</v>
      </c>
      <c r="B11" s="292"/>
      <c r="C11" s="297">
        <v>175</v>
      </c>
      <c r="D11" s="294">
        <f>C11*B11</f>
        <v>0</v>
      </c>
      <c r="E11" s="296" t="s">
        <v>1812</v>
      </c>
      <c r="F11" s="293">
        <f t="shared" si="1"/>
        <v>122.5</v>
      </c>
    </row>
    <row r="12" spans="1:6" ht="24">
      <c r="A12" s="296" t="s">
        <v>1813</v>
      </c>
      <c r="B12" s="292"/>
      <c r="C12" s="297">
        <v>175</v>
      </c>
      <c r="D12" s="294">
        <f>C12*B12</f>
        <v>0</v>
      </c>
      <c r="E12" s="296" t="s">
        <v>1813</v>
      </c>
      <c r="F12" s="293">
        <f t="shared" si="1"/>
        <v>122.5</v>
      </c>
    </row>
    <row r="13" spans="1:6" ht="24">
      <c r="A13" s="296" t="s">
        <v>1814</v>
      </c>
      <c r="B13" s="292"/>
      <c r="C13" s="293">
        <v>170</v>
      </c>
      <c r="D13" s="294">
        <f t="shared" si="0"/>
        <v>0</v>
      </c>
      <c r="E13" s="296" t="s">
        <v>1814</v>
      </c>
      <c r="F13" s="293">
        <f t="shared" si="1"/>
        <v>122.5</v>
      </c>
    </row>
    <row r="14" spans="1:6" ht="24">
      <c r="A14" s="296" t="s">
        <v>1815</v>
      </c>
      <c r="B14" s="292"/>
      <c r="C14" s="293">
        <v>170</v>
      </c>
      <c r="D14" s="294">
        <f t="shared" si="0"/>
        <v>0</v>
      </c>
      <c r="E14" s="296" t="s">
        <v>1815</v>
      </c>
      <c r="F14" s="293">
        <f t="shared" si="1"/>
        <v>122.5</v>
      </c>
    </row>
    <row r="15" spans="1:6" ht="24">
      <c r="A15" s="296" t="s">
        <v>1816</v>
      </c>
      <c r="B15" s="292"/>
      <c r="C15" s="293">
        <v>170</v>
      </c>
      <c r="D15" s="294">
        <f t="shared" si="0"/>
        <v>0</v>
      </c>
      <c r="E15" s="296" t="s">
        <v>1816</v>
      </c>
      <c r="F15" s="293">
        <f t="shared" si="1"/>
        <v>122.5</v>
      </c>
    </row>
    <row r="16" spans="1:6" ht="12.75">
      <c r="A16" s="285" t="s">
        <v>1817</v>
      </c>
      <c r="B16" s="286"/>
      <c r="C16" s="290"/>
      <c r="D16" s="294">
        <f t="shared" si="0"/>
        <v>0</v>
      </c>
      <c r="E16" s="285" t="s">
        <v>1817</v>
      </c>
      <c r="F16" s="290"/>
    </row>
    <row r="17" spans="1:6" ht="24">
      <c r="A17" s="291" t="s">
        <v>1818</v>
      </c>
      <c r="B17" s="292"/>
      <c r="C17" s="293">
        <v>250</v>
      </c>
      <c r="D17" s="294">
        <f t="shared" si="0"/>
        <v>0</v>
      </c>
      <c r="E17" s="291" t="s">
        <v>1818</v>
      </c>
      <c r="F17" s="293">
        <f>250-250*30%</f>
        <v>175</v>
      </c>
    </row>
    <row r="18" spans="1:6" ht="24">
      <c r="A18" s="296" t="s">
        <v>1819</v>
      </c>
      <c r="B18" s="292"/>
      <c r="C18" s="293">
        <v>250</v>
      </c>
      <c r="D18" s="294">
        <f t="shared" si="0"/>
        <v>0</v>
      </c>
      <c r="E18" s="296" t="s">
        <v>1819</v>
      </c>
      <c r="F18" s="293">
        <v>175</v>
      </c>
    </row>
    <row r="19" spans="1:6" ht="24">
      <c r="A19" s="291" t="s">
        <v>1820</v>
      </c>
      <c r="B19" s="292"/>
      <c r="C19" s="293">
        <v>230</v>
      </c>
      <c r="D19" s="294">
        <f t="shared" si="0"/>
        <v>0</v>
      </c>
      <c r="E19" s="291" t="s">
        <v>1820</v>
      </c>
      <c r="F19" s="293">
        <f>230-230*30%</f>
        <v>161</v>
      </c>
    </row>
    <row r="20" spans="1:6" ht="36">
      <c r="A20" s="291" t="s">
        <v>1821</v>
      </c>
      <c r="B20" s="292"/>
      <c r="C20" s="293">
        <v>250</v>
      </c>
      <c r="D20" s="294">
        <f t="shared" si="0"/>
        <v>0</v>
      </c>
      <c r="E20" s="291" t="s">
        <v>1821</v>
      </c>
      <c r="F20" s="293">
        <v>161</v>
      </c>
    </row>
    <row r="21" spans="1:6" ht="24">
      <c r="A21" s="291" t="s">
        <v>1822</v>
      </c>
      <c r="B21" s="292"/>
      <c r="C21" s="293">
        <v>230</v>
      </c>
      <c r="D21" s="294">
        <f t="shared" si="0"/>
        <v>0</v>
      </c>
      <c r="E21" s="291" t="s">
        <v>1822</v>
      </c>
      <c r="F21" s="293">
        <v>175</v>
      </c>
    </row>
    <row r="22" spans="1:6" ht="12.75">
      <c r="A22" s="296" t="s">
        <v>1823</v>
      </c>
      <c r="B22" s="292"/>
      <c r="C22" s="293">
        <v>270</v>
      </c>
      <c r="D22" s="294">
        <f t="shared" si="0"/>
        <v>0</v>
      </c>
      <c r="E22" s="296" t="s">
        <v>1823</v>
      </c>
      <c r="F22" s="293">
        <f>270-270*30%</f>
        <v>189</v>
      </c>
    </row>
    <row r="23" spans="1:6" ht="12.75">
      <c r="A23" s="285" t="s">
        <v>1824</v>
      </c>
      <c r="B23" s="286"/>
      <c r="C23" s="290"/>
      <c r="D23" s="288"/>
      <c r="E23" s="285" t="s">
        <v>1824</v>
      </c>
      <c r="F23" s="290"/>
    </row>
    <row r="24" spans="1:6" ht="48">
      <c r="A24" s="291" t="s">
        <v>1825</v>
      </c>
      <c r="B24" s="292"/>
      <c r="C24" s="293">
        <v>175</v>
      </c>
      <c r="D24" s="294">
        <f aca="true" t="shared" si="2" ref="D24:D46">C24*B24</f>
        <v>0</v>
      </c>
      <c r="E24" s="291" t="s">
        <v>1825</v>
      </c>
      <c r="F24" s="293">
        <f>175-175*30%</f>
        <v>122.5</v>
      </c>
    </row>
    <row r="25" spans="1:6" ht="36">
      <c r="A25" s="291" t="s">
        <v>1826</v>
      </c>
      <c r="B25" s="292"/>
      <c r="C25" s="293">
        <v>240</v>
      </c>
      <c r="D25" s="294">
        <f t="shared" si="2"/>
        <v>0</v>
      </c>
      <c r="E25" s="291" t="s">
        <v>1826</v>
      </c>
      <c r="F25" s="293">
        <v>240</v>
      </c>
    </row>
    <row r="26" spans="1:6" ht="36">
      <c r="A26" s="291" t="s">
        <v>1827</v>
      </c>
      <c r="B26" s="292"/>
      <c r="C26" s="293">
        <v>175</v>
      </c>
      <c r="D26" s="294">
        <f t="shared" si="2"/>
        <v>0</v>
      </c>
      <c r="E26" s="291" t="s">
        <v>1827</v>
      </c>
      <c r="F26" s="293">
        <v>123</v>
      </c>
    </row>
    <row r="27" spans="1:6" ht="36">
      <c r="A27" s="291" t="s">
        <v>1828</v>
      </c>
      <c r="B27" s="292"/>
      <c r="C27" s="293">
        <v>175</v>
      </c>
      <c r="D27" s="294">
        <f t="shared" si="2"/>
        <v>0</v>
      </c>
      <c r="E27" s="291" t="s">
        <v>1828</v>
      </c>
      <c r="F27" s="293">
        <v>123</v>
      </c>
    </row>
    <row r="28" spans="1:6" ht="36">
      <c r="A28" s="291" t="s">
        <v>1829</v>
      </c>
      <c r="B28" s="292"/>
      <c r="C28" s="293">
        <v>175</v>
      </c>
      <c r="D28" s="294">
        <f t="shared" si="2"/>
        <v>0</v>
      </c>
      <c r="E28" s="291" t="s">
        <v>1829</v>
      </c>
      <c r="F28" s="293">
        <v>123</v>
      </c>
    </row>
    <row r="29" spans="1:6" ht="48">
      <c r="A29" s="296" t="s">
        <v>1830</v>
      </c>
      <c r="B29" s="292"/>
      <c r="C29" s="293">
        <v>230</v>
      </c>
      <c r="D29" s="294">
        <f t="shared" si="2"/>
        <v>0</v>
      </c>
      <c r="E29" s="296" t="s">
        <v>1830</v>
      </c>
      <c r="F29" s="293">
        <f>230-230*30%</f>
        <v>161</v>
      </c>
    </row>
    <row r="30" spans="1:6" ht="48">
      <c r="A30" s="296" t="s">
        <v>1831</v>
      </c>
      <c r="B30" s="292"/>
      <c r="C30" s="293">
        <v>230</v>
      </c>
      <c r="D30" s="294">
        <f t="shared" si="2"/>
        <v>0</v>
      </c>
      <c r="E30" s="296" t="s">
        <v>1831</v>
      </c>
      <c r="F30" s="293">
        <v>161</v>
      </c>
    </row>
    <row r="31" spans="1:6" ht="48">
      <c r="A31" s="296" t="s">
        <v>1832</v>
      </c>
      <c r="B31" s="292"/>
      <c r="C31" s="293">
        <v>290</v>
      </c>
      <c r="D31" s="294">
        <f t="shared" si="2"/>
        <v>0</v>
      </c>
      <c r="E31" s="296" t="s">
        <v>1832</v>
      </c>
      <c r="F31" s="293">
        <f>290-290*30%</f>
        <v>203</v>
      </c>
    </row>
    <row r="32" spans="1:6" ht="48">
      <c r="A32" s="296" t="s">
        <v>1833</v>
      </c>
      <c r="B32" s="292"/>
      <c r="C32" s="293">
        <v>290</v>
      </c>
      <c r="D32" s="294">
        <f t="shared" si="2"/>
        <v>0</v>
      </c>
      <c r="E32" s="296" t="s">
        <v>1833</v>
      </c>
      <c r="F32" s="293">
        <v>203</v>
      </c>
    </row>
    <row r="33" spans="1:6" ht="24">
      <c r="A33" s="296" t="s">
        <v>1834</v>
      </c>
      <c r="B33" s="292"/>
      <c r="C33" s="293">
        <v>250</v>
      </c>
      <c r="D33" s="294">
        <f t="shared" si="2"/>
        <v>0</v>
      </c>
      <c r="E33" s="296" t="s">
        <v>1834</v>
      </c>
      <c r="F33" s="293">
        <f>250-250*30%</f>
        <v>175</v>
      </c>
    </row>
    <row r="34" spans="1:6" ht="24">
      <c r="A34" s="296" t="s">
        <v>1835</v>
      </c>
      <c r="B34" s="292"/>
      <c r="C34" s="293">
        <v>250</v>
      </c>
      <c r="D34" s="294">
        <f t="shared" si="2"/>
        <v>0</v>
      </c>
      <c r="E34" s="296" t="s">
        <v>1835</v>
      </c>
      <c r="F34" s="293">
        <v>175</v>
      </c>
    </row>
    <row r="35" spans="1:6" ht="36">
      <c r="A35" s="296" t="s">
        <v>1836</v>
      </c>
      <c r="B35" s="292"/>
      <c r="C35" s="293">
        <v>290</v>
      </c>
      <c r="D35" s="294">
        <f t="shared" si="2"/>
        <v>0</v>
      </c>
      <c r="E35" s="296" t="s">
        <v>1836</v>
      </c>
      <c r="F35" s="293">
        <f>290-290*30%</f>
        <v>203</v>
      </c>
    </row>
    <row r="36" spans="1:6" ht="24">
      <c r="A36" s="296" t="s">
        <v>1837</v>
      </c>
      <c r="B36" s="292"/>
      <c r="C36" s="293">
        <v>290</v>
      </c>
      <c r="D36" s="294">
        <f t="shared" si="2"/>
        <v>0</v>
      </c>
      <c r="E36" s="296" t="s">
        <v>1837</v>
      </c>
      <c r="F36" s="293">
        <v>203</v>
      </c>
    </row>
    <row r="37" spans="1:6" ht="24">
      <c r="A37" s="291" t="s">
        <v>1838</v>
      </c>
      <c r="B37" s="292"/>
      <c r="C37" s="293">
        <v>170</v>
      </c>
      <c r="D37" s="294">
        <f t="shared" si="2"/>
        <v>0</v>
      </c>
      <c r="E37" s="291" t="s">
        <v>1838</v>
      </c>
      <c r="F37" s="293">
        <v>123</v>
      </c>
    </row>
    <row r="38" spans="1:6" ht="36">
      <c r="A38" s="291" t="s">
        <v>1839</v>
      </c>
      <c r="B38" s="292"/>
      <c r="C38" s="298">
        <v>250</v>
      </c>
      <c r="D38" s="299">
        <f t="shared" si="2"/>
        <v>0</v>
      </c>
      <c r="E38" s="291" t="s">
        <v>1839</v>
      </c>
      <c r="F38" s="298">
        <f>250-250*30%</f>
        <v>175</v>
      </c>
    </row>
    <row r="39" spans="1:6" ht="24">
      <c r="A39" s="291" t="s">
        <v>1840</v>
      </c>
      <c r="B39" s="292"/>
      <c r="C39" s="293">
        <v>170</v>
      </c>
      <c r="D39" s="294">
        <f t="shared" si="2"/>
        <v>0</v>
      </c>
      <c r="E39" s="291" t="s">
        <v>1840</v>
      </c>
      <c r="F39" s="293">
        <v>123</v>
      </c>
    </row>
    <row r="40" spans="1:6" ht="24">
      <c r="A40" s="291" t="s">
        <v>1841</v>
      </c>
      <c r="B40" s="292"/>
      <c r="C40" s="293">
        <v>190</v>
      </c>
      <c r="D40" s="294">
        <f t="shared" si="2"/>
        <v>0</v>
      </c>
      <c r="E40" s="291" t="s">
        <v>1841</v>
      </c>
      <c r="F40" s="293">
        <f>190-190*30%</f>
        <v>133</v>
      </c>
    </row>
    <row r="41" spans="1:6" ht="24">
      <c r="A41" s="291" t="s">
        <v>1842</v>
      </c>
      <c r="B41" s="292"/>
      <c r="C41" s="293">
        <v>170</v>
      </c>
      <c r="D41" s="294">
        <f t="shared" si="2"/>
        <v>0</v>
      </c>
      <c r="E41" s="291" t="s">
        <v>1842</v>
      </c>
      <c r="F41" s="293">
        <v>123</v>
      </c>
    </row>
    <row r="42" spans="1:6" ht="48">
      <c r="A42" s="291" t="s">
        <v>1843</v>
      </c>
      <c r="B42" s="292"/>
      <c r="C42" s="293">
        <v>250</v>
      </c>
      <c r="D42" s="294">
        <f t="shared" si="2"/>
        <v>0</v>
      </c>
      <c r="E42" s="291" t="s">
        <v>1843</v>
      </c>
      <c r="F42" s="293">
        <f>250-250*30%</f>
        <v>175</v>
      </c>
    </row>
    <row r="43" spans="1:6" ht="36">
      <c r="A43" s="291" t="s">
        <v>1844</v>
      </c>
      <c r="B43" s="292"/>
      <c r="C43" s="293">
        <v>170</v>
      </c>
      <c r="D43" s="294">
        <f t="shared" si="2"/>
        <v>0</v>
      </c>
      <c r="E43" s="291" t="s">
        <v>1844</v>
      </c>
      <c r="F43" s="293">
        <v>123</v>
      </c>
    </row>
    <row r="44" spans="1:6" ht="12.75">
      <c r="A44" s="291" t="s">
        <v>1845</v>
      </c>
      <c r="B44" s="292"/>
      <c r="C44" s="293">
        <v>170</v>
      </c>
      <c r="D44" s="294">
        <f t="shared" si="2"/>
        <v>0</v>
      </c>
      <c r="E44" s="291" t="s">
        <v>1845</v>
      </c>
      <c r="F44" s="293">
        <v>123</v>
      </c>
    </row>
    <row r="45" spans="1:6" ht="12.75">
      <c r="A45" s="291" t="s">
        <v>1846</v>
      </c>
      <c r="B45" s="292"/>
      <c r="C45" s="293">
        <v>170</v>
      </c>
      <c r="D45" s="294">
        <f t="shared" si="2"/>
        <v>0</v>
      </c>
      <c r="E45" s="291" t="s">
        <v>1846</v>
      </c>
      <c r="F45" s="293">
        <v>123</v>
      </c>
    </row>
    <row r="46" spans="1:6" ht="24">
      <c r="A46" s="291" t="s">
        <v>1847</v>
      </c>
      <c r="B46" s="292"/>
      <c r="C46" s="293">
        <v>250</v>
      </c>
      <c r="D46" s="294">
        <f t="shared" si="2"/>
        <v>0</v>
      </c>
      <c r="E46" s="291" t="s">
        <v>1847</v>
      </c>
      <c r="F46" s="293">
        <f>250-250*30%</f>
        <v>175</v>
      </c>
    </row>
    <row r="47" spans="1:6" ht="12.75">
      <c r="A47" s="285" t="s">
        <v>1848</v>
      </c>
      <c r="B47" s="286"/>
      <c r="C47" s="290"/>
      <c r="D47" s="288"/>
      <c r="E47" s="285" t="s">
        <v>1848</v>
      </c>
      <c r="F47" s="290"/>
    </row>
    <row r="48" spans="1:6" ht="24">
      <c r="A48" s="296" t="s">
        <v>1849</v>
      </c>
      <c r="B48" s="292"/>
      <c r="C48" s="293">
        <v>250</v>
      </c>
      <c r="D48" s="294">
        <f>C48*B48</f>
        <v>0</v>
      </c>
      <c r="E48" s="296" t="s">
        <v>1849</v>
      </c>
      <c r="F48" s="293">
        <v>175</v>
      </c>
    </row>
    <row r="49" spans="1:6" ht="24">
      <c r="A49" s="296" t="s">
        <v>1850</v>
      </c>
      <c r="B49" s="292"/>
      <c r="C49" s="293">
        <v>250</v>
      </c>
      <c r="D49" s="294">
        <f>C49*B49</f>
        <v>0</v>
      </c>
      <c r="E49" s="296" t="s">
        <v>1850</v>
      </c>
      <c r="F49" s="293">
        <v>175</v>
      </c>
    </row>
    <row r="50" spans="1:6" ht="24">
      <c r="A50" s="296" t="s">
        <v>1851</v>
      </c>
      <c r="B50" s="292"/>
      <c r="C50" s="293">
        <v>250</v>
      </c>
      <c r="D50" s="294">
        <f>C50*B50</f>
        <v>0</v>
      </c>
      <c r="E50" s="296" t="s">
        <v>1851</v>
      </c>
      <c r="F50" s="293">
        <v>175</v>
      </c>
    </row>
    <row r="51" spans="1:6" ht="24">
      <c r="A51" s="296" t="s">
        <v>1852</v>
      </c>
      <c r="B51" s="292"/>
      <c r="C51" s="293">
        <v>250</v>
      </c>
      <c r="D51" s="294">
        <f>C51*B51</f>
        <v>0</v>
      </c>
      <c r="E51" s="296" t="s">
        <v>1852</v>
      </c>
      <c r="F51" s="293">
        <v>175</v>
      </c>
    </row>
    <row r="52" spans="1:6" ht="12.75">
      <c r="A52" s="285" t="s">
        <v>1853</v>
      </c>
      <c r="B52" s="286"/>
      <c r="C52" s="290"/>
      <c r="D52" s="288"/>
      <c r="E52" s="285" t="s">
        <v>1853</v>
      </c>
      <c r="F52" s="290"/>
    </row>
    <row r="53" spans="1:6" ht="24">
      <c r="A53" s="296" t="s">
        <v>1854</v>
      </c>
      <c r="B53" s="292"/>
      <c r="C53" s="293">
        <v>290</v>
      </c>
      <c r="D53" s="294">
        <f aca="true" t="shared" si="3" ref="D53:D60">C53*B53</f>
        <v>0</v>
      </c>
      <c r="E53" s="296" t="s">
        <v>1854</v>
      </c>
      <c r="F53" s="293">
        <f>290-290*30%</f>
        <v>203</v>
      </c>
    </row>
    <row r="54" spans="1:6" ht="24">
      <c r="A54" s="296" t="s">
        <v>1855</v>
      </c>
      <c r="B54" s="292"/>
      <c r="C54" s="293">
        <v>960</v>
      </c>
      <c r="D54" s="294">
        <f t="shared" si="3"/>
        <v>0</v>
      </c>
      <c r="E54" s="296" t="s">
        <v>1855</v>
      </c>
      <c r="F54" s="293">
        <f>960-960*30%</f>
        <v>672</v>
      </c>
    </row>
    <row r="55" spans="1:6" ht="24">
      <c r="A55" s="296" t="s">
        <v>1856</v>
      </c>
      <c r="B55" s="292"/>
      <c r="C55" s="293">
        <v>290</v>
      </c>
      <c r="D55" s="294">
        <f t="shared" si="3"/>
        <v>0</v>
      </c>
      <c r="E55" s="296" t="s">
        <v>1856</v>
      </c>
      <c r="F55" s="293">
        <f aca="true" t="shared" si="4" ref="F55:F60">290-290*30%</f>
        <v>203</v>
      </c>
    </row>
    <row r="56" spans="1:6" ht="24">
      <c r="A56" s="296" t="s">
        <v>1857</v>
      </c>
      <c r="B56" s="292"/>
      <c r="C56" s="293">
        <v>290</v>
      </c>
      <c r="D56" s="294">
        <f t="shared" si="3"/>
        <v>0</v>
      </c>
      <c r="E56" s="296" t="s">
        <v>1857</v>
      </c>
      <c r="F56" s="293">
        <f t="shared" si="4"/>
        <v>203</v>
      </c>
    </row>
    <row r="57" spans="1:6" ht="24">
      <c r="A57" s="296" t="s">
        <v>1858</v>
      </c>
      <c r="B57" s="292"/>
      <c r="C57" s="293">
        <v>290</v>
      </c>
      <c r="D57" s="294">
        <f t="shared" si="3"/>
        <v>0</v>
      </c>
      <c r="E57" s="296" t="s">
        <v>1858</v>
      </c>
      <c r="F57" s="293">
        <f t="shared" si="4"/>
        <v>203</v>
      </c>
    </row>
    <row r="58" spans="1:6" ht="24">
      <c r="A58" s="300" t="s">
        <v>1859</v>
      </c>
      <c r="B58" s="292"/>
      <c r="C58" s="293">
        <v>290</v>
      </c>
      <c r="D58" s="294">
        <f t="shared" si="3"/>
        <v>0</v>
      </c>
      <c r="E58" s="300" t="s">
        <v>1859</v>
      </c>
      <c r="F58" s="297">
        <f t="shared" si="4"/>
        <v>203</v>
      </c>
    </row>
    <row r="59" spans="1:6" ht="24">
      <c r="A59" s="300" t="s">
        <v>1860</v>
      </c>
      <c r="B59" s="292"/>
      <c r="C59" s="293">
        <v>290</v>
      </c>
      <c r="D59" s="294">
        <f t="shared" si="3"/>
        <v>0</v>
      </c>
      <c r="E59" s="300" t="s">
        <v>1860</v>
      </c>
      <c r="F59" s="297">
        <f t="shared" si="4"/>
        <v>203</v>
      </c>
    </row>
    <row r="60" spans="1:6" ht="24">
      <c r="A60" s="300" t="s">
        <v>1861</v>
      </c>
      <c r="B60" s="292"/>
      <c r="C60" s="293">
        <v>290</v>
      </c>
      <c r="D60" s="294">
        <f t="shared" si="3"/>
        <v>0</v>
      </c>
      <c r="E60" s="300" t="s">
        <v>1861</v>
      </c>
      <c r="F60" s="297">
        <f t="shared" si="4"/>
        <v>203</v>
      </c>
    </row>
    <row r="61" spans="1:4" ht="12.75">
      <c r="A61" s="301" t="s">
        <v>1862</v>
      </c>
      <c r="B61" s="302">
        <f>SUM(B4:B57)</f>
        <v>0</v>
      </c>
      <c r="C61" s="303"/>
      <c r="D61" s="304">
        <f>SUM(D4:D58)</f>
        <v>0</v>
      </c>
    </row>
    <row r="63" spans="1:6" ht="12.75">
      <c r="A63" s="285" t="s">
        <v>1863</v>
      </c>
      <c r="B63" s="286"/>
      <c r="C63" s="290"/>
      <c r="D63" s="288"/>
      <c r="E63" s="285" t="s">
        <v>1863</v>
      </c>
      <c r="F63" s="290"/>
    </row>
    <row r="64" spans="1:6" ht="24">
      <c r="A64" s="296" t="s">
        <v>1864</v>
      </c>
      <c r="B64" s="292"/>
      <c r="C64" s="293">
        <v>230</v>
      </c>
      <c r="D64" s="294">
        <f aca="true" t="shared" si="5" ref="D64:D69">C64*B64</f>
        <v>0</v>
      </c>
      <c r="E64" s="296" t="s">
        <v>1864</v>
      </c>
      <c r="F64" s="293">
        <f>230-230*30%</f>
        <v>161</v>
      </c>
    </row>
    <row r="65" spans="1:6" ht="24">
      <c r="A65" s="296" t="s">
        <v>1865</v>
      </c>
      <c r="B65" s="292"/>
      <c r="C65" s="293">
        <v>280</v>
      </c>
      <c r="D65" s="294">
        <f t="shared" si="5"/>
        <v>0</v>
      </c>
      <c r="E65" s="296" t="s">
        <v>1865</v>
      </c>
      <c r="F65" s="293">
        <f>280-280*30%</f>
        <v>196</v>
      </c>
    </row>
    <row r="66" spans="1:6" ht="12.75">
      <c r="A66" s="296" t="s">
        <v>1866</v>
      </c>
      <c r="B66" s="292"/>
      <c r="C66" s="293">
        <v>230</v>
      </c>
      <c r="D66" s="294">
        <f t="shared" si="5"/>
        <v>0</v>
      </c>
      <c r="E66" s="296" t="s">
        <v>1866</v>
      </c>
      <c r="F66" s="293">
        <v>161</v>
      </c>
    </row>
    <row r="67" spans="1:6" ht="48">
      <c r="A67" s="296" t="s">
        <v>1867</v>
      </c>
      <c r="B67" s="292"/>
      <c r="C67" s="293">
        <v>460</v>
      </c>
      <c r="D67" s="294">
        <f t="shared" si="5"/>
        <v>0</v>
      </c>
      <c r="E67" s="296" t="s">
        <v>1867</v>
      </c>
      <c r="F67" s="293">
        <f>460-460*30%</f>
        <v>322</v>
      </c>
    </row>
    <row r="68" spans="1:8" ht="12.75">
      <c r="A68" s="305" t="s">
        <v>1868</v>
      </c>
      <c r="B68" s="292"/>
      <c r="C68" s="293">
        <v>1200</v>
      </c>
      <c r="D68" s="294">
        <f t="shared" si="5"/>
        <v>0</v>
      </c>
      <c r="E68" s="305" t="s">
        <v>1868</v>
      </c>
      <c r="F68" s="306">
        <v>833</v>
      </c>
      <c r="H68" s="307"/>
    </row>
    <row r="69" spans="1:8" ht="36">
      <c r="A69" s="296" t="s">
        <v>1869</v>
      </c>
      <c r="B69" s="292"/>
      <c r="C69" s="293">
        <v>320</v>
      </c>
      <c r="D69" s="294">
        <f t="shared" si="5"/>
        <v>0</v>
      </c>
      <c r="E69" s="296" t="s">
        <v>1869</v>
      </c>
      <c r="F69" s="293">
        <f>320-320*30%</f>
        <v>224</v>
      </c>
      <c r="H69" s="307"/>
    </row>
    <row r="70" spans="1:6" ht="12.75">
      <c r="A70" s="285" t="s">
        <v>1870</v>
      </c>
      <c r="B70" s="286"/>
      <c r="C70" s="290"/>
      <c r="D70" s="288"/>
      <c r="E70" s="285" t="s">
        <v>1870</v>
      </c>
      <c r="F70" s="290"/>
    </row>
    <row r="71" spans="1:6" ht="12.75">
      <c r="A71" s="285" t="s">
        <v>1871</v>
      </c>
      <c r="B71" s="286"/>
      <c r="C71" s="290"/>
      <c r="D71" s="288"/>
      <c r="E71" s="285" t="s">
        <v>1871</v>
      </c>
      <c r="F71" s="290"/>
    </row>
    <row r="72" spans="1:8" ht="24">
      <c r="A72" s="291" t="s">
        <v>1872</v>
      </c>
      <c r="B72" s="292"/>
      <c r="C72" s="293">
        <v>290</v>
      </c>
      <c r="D72" s="294">
        <f aca="true" t="shared" si="6" ref="D72:D79">C72*B72</f>
        <v>0</v>
      </c>
      <c r="E72" s="291" t="s">
        <v>1872</v>
      </c>
      <c r="F72" s="293">
        <f>290-290*30%</f>
        <v>203</v>
      </c>
      <c r="H72" s="307"/>
    </row>
    <row r="73" spans="1:6" ht="24">
      <c r="A73" s="291" t="s">
        <v>1873</v>
      </c>
      <c r="B73" s="292"/>
      <c r="C73" s="293">
        <v>290</v>
      </c>
      <c r="D73" s="294">
        <f t="shared" si="6"/>
        <v>0</v>
      </c>
      <c r="E73" s="291" t="s">
        <v>1873</v>
      </c>
      <c r="F73" s="293">
        <f>290-290*30%</f>
        <v>203</v>
      </c>
    </row>
    <row r="74" spans="1:6" ht="24">
      <c r="A74" s="291" t="s">
        <v>1874</v>
      </c>
      <c r="B74" s="292"/>
      <c r="C74" s="293">
        <v>290</v>
      </c>
      <c r="D74" s="294">
        <f t="shared" si="6"/>
        <v>0</v>
      </c>
      <c r="E74" s="291" t="s">
        <v>1874</v>
      </c>
      <c r="F74" s="293">
        <f>290-290*30%</f>
        <v>203</v>
      </c>
    </row>
    <row r="75" spans="1:6" ht="24">
      <c r="A75" s="296" t="s">
        <v>1875</v>
      </c>
      <c r="B75" s="292"/>
      <c r="C75" s="293">
        <v>290</v>
      </c>
      <c r="D75" s="294">
        <f t="shared" si="6"/>
        <v>0</v>
      </c>
      <c r="E75" s="296" t="s">
        <v>1875</v>
      </c>
      <c r="F75" s="293">
        <f>290-290*30%</f>
        <v>203</v>
      </c>
    </row>
    <row r="76" spans="1:6" ht="36">
      <c r="A76" s="291" t="s">
        <v>1876</v>
      </c>
      <c r="B76" s="292"/>
      <c r="C76" s="293">
        <v>320</v>
      </c>
      <c r="D76" s="294">
        <f t="shared" si="6"/>
        <v>0</v>
      </c>
      <c r="E76" s="291" t="s">
        <v>1876</v>
      </c>
      <c r="F76" s="293">
        <f>320-320*30%</f>
        <v>224</v>
      </c>
    </row>
    <row r="77" spans="1:6" ht="24">
      <c r="A77" s="291" t="s">
        <v>1877</v>
      </c>
      <c r="B77" s="292"/>
      <c r="C77" s="293">
        <v>320</v>
      </c>
      <c r="D77" s="294">
        <f t="shared" si="6"/>
        <v>0</v>
      </c>
      <c r="E77" s="291" t="s">
        <v>1877</v>
      </c>
      <c r="F77" s="293">
        <f>320-320*30%</f>
        <v>224</v>
      </c>
    </row>
    <row r="78" spans="1:6" ht="24">
      <c r="A78" s="296" t="s">
        <v>1878</v>
      </c>
      <c r="B78" s="292"/>
      <c r="C78" s="293">
        <v>320</v>
      </c>
      <c r="D78" s="294">
        <f t="shared" si="6"/>
        <v>0</v>
      </c>
      <c r="E78" s="296" t="s">
        <v>1878</v>
      </c>
      <c r="F78" s="293">
        <f>320-320*30%</f>
        <v>224</v>
      </c>
    </row>
    <row r="79" spans="1:6" ht="24">
      <c r="A79" s="296" t="s">
        <v>1879</v>
      </c>
      <c r="B79" s="292"/>
      <c r="C79" s="293">
        <v>290</v>
      </c>
      <c r="D79" s="294">
        <f t="shared" si="6"/>
        <v>0</v>
      </c>
      <c r="E79" s="296" t="s">
        <v>1879</v>
      </c>
      <c r="F79" s="293">
        <f>290-290*30%</f>
        <v>203</v>
      </c>
    </row>
    <row r="80" spans="1:6" ht="12.75">
      <c r="A80" s="285" t="s">
        <v>1880</v>
      </c>
      <c r="B80" s="286"/>
      <c r="C80" s="290"/>
      <c r="D80" s="288"/>
      <c r="E80" s="285" t="s">
        <v>1880</v>
      </c>
      <c r="F80" s="290"/>
    </row>
    <row r="81" spans="1:6" ht="24">
      <c r="A81" s="291" t="s">
        <v>1881</v>
      </c>
      <c r="B81" s="292"/>
      <c r="C81" s="293">
        <v>290</v>
      </c>
      <c r="D81" s="294">
        <f aca="true" t="shared" si="7" ref="D81:D87">C81*B81</f>
        <v>0</v>
      </c>
      <c r="E81" s="291" t="s">
        <v>1881</v>
      </c>
      <c r="F81" s="293">
        <f>290-290*30%</f>
        <v>203</v>
      </c>
    </row>
    <row r="82" spans="1:6" ht="24">
      <c r="A82" s="291" t="s">
        <v>1882</v>
      </c>
      <c r="B82" s="292"/>
      <c r="C82" s="293">
        <v>290</v>
      </c>
      <c r="D82" s="294">
        <f t="shared" si="7"/>
        <v>0</v>
      </c>
      <c r="E82" s="291" t="s">
        <v>1882</v>
      </c>
      <c r="F82" s="293">
        <f>290-290*30%</f>
        <v>203</v>
      </c>
    </row>
    <row r="83" spans="1:6" ht="24">
      <c r="A83" s="291" t="s">
        <v>1883</v>
      </c>
      <c r="B83" s="292"/>
      <c r="C83" s="293">
        <v>290</v>
      </c>
      <c r="D83" s="294">
        <f t="shared" si="7"/>
        <v>0</v>
      </c>
      <c r="E83" s="291" t="s">
        <v>1883</v>
      </c>
      <c r="F83" s="293">
        <f>290-290*30%</f>
        <v>203</v>
      </c>
    </row>
    <row r="84" spans="1:6" ht="48">
      <c r="A84" s="291" t="s">
        <v>1884</v>
      </c>
      <c r="B84" s="292"/>
      <c r="C84" s="293">
        <v>360</v>
      </c>
      <c r="D84" s="294">
        <f t="shared" si="7"/>
        <v>0</v>
      </c>
      <c r="E84" s="291" t="s">
        <v>1884</v>
      </c>
      <c r="F84" s="293">
        <f>360-360*30%</f>
        <v>252</v>
      </c>
    </row>
    <row r="85" spans="1:6" ht="12.75">
      <c r="A85" s="291" t="s">
        <v>1885</v>
      </c>
      <c r="B85" s="292"/>
      <c r="C85" s="293">
        <v>290</v>
      </c>
      <c r="D85" s="294">
        <f t="shared" si="7"/>
        <v>0</v>
      </c>
      <c r="E85" s="291" t="s">
        <v>1885</v>
      </c>
      <c r="F85" s="293">
        <v>203</v>
      </c>
    </row>
    <row r="86" spans="1:6" ht="36">
      <c r="A86" s="291" t="s">
        <v>1886</v>
      </c>
      <c r="B86" s="292"/>
      <c r="C86" s="293">
        <v>290</v>
      </c>
      <c r="D86" s="294">
        <f t="shared" si="7"/>
        <v>0</v>
      </c>
      <c r="E86" s="291" t="s">
        <v>1886</v>
      </c>
      <c r="F86" s="293">
        <v>203</v>
      </c>
    </row>
    <row r="87" spans="1:6" s="11" customFormat="1" ht="36">
      <c r="A87" s="308" t="s">
        <v>1887</v>
      </c>
      <c r="B87" s="309"/>
      <c r="C87" s="310">
        <v>290</v>
      </c>
      <c r="D87" s="311">
        <f t="shared" si="7"/>
        <v>0</v>
      </c>
      <c r="E87" s="308" t="s">
        <v>1887</v>
      </c>
      <c r="F87" s="310">
        <v>203</v>
      </c>
    </row>
    <row r="88" spans="1:6" s="11" customFormat="1" ht="48">
      <c r="A88" s="308" t="s">
        <v>1888</v>
      </c>
      <c r="B88" s="309"/>
      <c r="C88" s="310">
        <v>370</v>
      </c>
      <c r="D88" s="311">
        <f>C88*B88</f>
        <v>0</v>
      </c>
      <c r="E88" s="308" t="s">
        <v>1888</v>
      </c>
      <c r="F88" s="310">
        <f>370-370*30%</f>
        <v>259</v>
      </c>
    </row>
    <row r="89" spans="1:6" s="11" customFormat="1" ht="12.75">
      <c r="A89" s="312" t="s">
        <v>1889</v>
      </c>
      <c r="B89" s="309"/>
      <c r="C89" s="313">
        <v>340</v>
      </c>
      <c r="D89" s="311">
        <f>C89*B89</f>
        <v>0</v>
      </c>
      <c r="E89" s="312" t="s">
        <v>1889</v>
      </c>
      <c r="F89" s="313">
        <f>340-340*30%</f>
        <v>238</v>
      </c>
    </row>
    <row r="90" spans="1:6" s="11" customFormat="1" ht="25.5">
      <c r="A90" s="312" t="s">
        <v>1890</v>
      </c>
      <c r="B90" s="309"/>
      <c r="C90" s="313">
        <v>350</v>
      </c>
      <c r="D90" s="311">
        <f>C90*B90</f>
        <v>0</v>
      </c>
      <c r="E90" s="312" t="s">
        <v>1890</v>
      </c>
      <c r="F90" s="313">
        <f>350-350*30%</f>
        <v>245</v>
      </c>
    </row>
    <row r="91" spans="1:6" s="11" customFormat="1" ht="12.75">
      <c r="A91" s="314" t="s">
        <v>1891</v>
      </c>
      <c r="B91" s="315"/>
      <c r="C91" s="316"/>
      <c r="D91" s="317"/>
      <c r="E91" s="314" t="s">
        <v>1891</v>
      </c>
      <c r="F91" s="316"/>
    </row>
    <row r="92" spans="1:6" s="11" customFormat="1" ht="12.75">
      <c r="A92" s="308" t="s">
        <v>1892</v>
      </c>
      <c r="B92" s="309"/>
      <c r="C92" s="310">
        <v>390</v>
      </c>
      <c r="D92" s="311">
        <f>C92*B92</f>
        <v>0</v>
      </c>
      <c r="E92" s="308" t="s">
        <v>1892</v>
      </c>
      <c r="F92" s="310">
        <f>390-390*30%</f>
        <v>273</v>
      </c>
    </row>
    <row r="93" spans="1:6" s="11" customFormat="1" ht="12.75">
      <c r="A93" s="308" t="s">
        <v>1893</v>
      </c>
      <c r="B93" s="309"/>
      <c r="C93" s="310">
        <v>340</v>
      </c>
      <c r="D93" s="311">
        <f>C93*B93</f>
        <v>0</v>
      </c>
      <c r="E93" s="308" t="s">
        <v>1893</v>
      </c>
      <c r="F93" s="310">
        <f>340-340*30%</f>
        <v>238</v>
      </c>
    </row>
    <row r="94" spans="1:6" s="11" customFormat="1" ht="12.75">
      <c r="A94" s="314" t="s">
        <v>1894</v>
      </c>
      <c r="B94" s="315"/>
      <c r="C94" s="316"/>
      <c r="D94" s="317"/>
      <c r="E94" s="314" t="s">
        <v>1894</v>
      </c>
      <c r="F94" s="316"/>
    </row>
    <row r="95" spans="1:6" s="11" customFormat="1" ht="24">
      <c r="A95" s="308" t="s">
        <v>1895</v>
      </c>
      <c r="B95" s="309"/>
      <c r="C95" s="310">
        <v>380</v>
      </c>
      <c r="D95" s="311">
        <f>C95*B95</f>
        <v>0</v>
      </c>
      <c r="E95" s="308" t="s">
        <v>1895</v>
      </c>
      <c r="F95" s="310">
        <f>380-380*30%</f>
        <v>266</v>
      </c>
    </row>
    <row r="96" spans="1:6" s="11" customFormat="1" ht="12.75">
      <c r="A96" s="314" t="s">
        <v>1896</v>
      </c>
      <c r="B96" s="315"/>
      <c r="C96" s="316"/>
      <c r="D96" s="317"/>
      <c r="E96" s="314" t="s">
        <v>1896</v>
      </c>
      <c r="F96" s="316"/>
    </row>
    <row r="97" spans="1:6" s="11" customFormat="1" ht="12.75">
      <c r="A97" s="308" t="s">
        <v>1897</v>
      </c>
      <c r="B97" s="309"/>
      <c r="C97" s="310">
        <v>290</v>
      </c>
      <c r="D97" s="311">
        <f aca="true" t="shared" si="8" ref="D97:D103">C97*B97</f>
        <v>0</v>
      </c>
      <c r="E97" s="308" t="s">
        <v>1897</v>
      </c>
      <c r="F97" s="310">
        <f>290-290*30%</f>
        <v>203</v>
      </c>
    </row>
    <row r="98" spans="1:6" s="11" customFormat="1" ht="24">
      <c r="A98" s="308" t="s">
        <v>1898</v>
      </c>
      <c r="B98" s="309"/>
      <c r="C98" s="310">
        <v>290</v>
      </c>
      <c r="D98" s="311">
        <f t="shared" si="8"/>
        <v>0</v>
      </c>
      <c r="E98" s="308" t="s">
        <v>1898</v>
      </c>
      <c r="F98" s="310">
        <v>203</v>
      </c>
    </row>
    <row r="99" spans="1:6" s="11" customFormat="1" ht="24">
      <c r="A99" s="308" t="s">
        <v>1899</v>
      </c>
      <c r="B99" s="309"/>
      <c r="C99" s="310">
        <v>320</v>
      </c>
      <c r="D99" s="311">
        <f t="shared" si="8"/>
        <v>0</v>
      </c>
      <c r="E99" s="308" t="s">
        <v>1899</v>
      </c>
      <c r="F99" s="310">
        <f>320-320*30%</f>
        <v>224</v>
      </c>
    </row>
    <row r="100" spans="1:6" ht="12.75">
      <c r="A100" s="296" t="s">
        <v>1900</v>
      </c>
      <c r="B100" s="292"/>
      <c r="C100" s="293">
        <v>390</v>
      </c>
      <c r="D100" s="294">
        <f t="shared" si="8"/>
        <v>0</v>
      </c>
      <c r="E100" s="296" t="s">
        <v>1900</v>
      </c>
      <c r="F100" s="293">
        <f>390-390*30%</f>
        <v>273</v>
      </c>
    </row>
    <row r="101" spans="1:6" s="11" customFormat="1" ht="12.75">
      <c r="A101" s="308" t="s">
        <v>1901</v>
      </c>
      <c r="B101" s="309"/>
      <c r="C101" s="310">
        <v>390</v>
      </c>
      <c r="D101" s="311">
        <f t="shared" si="8"/>
        <v>0</v>
      </c>
      <c r="E101" s="308" t="s">
        <v>1901</v>
      </c>
      <c r="F101" s="310">
        <v>273</v>
      </c>
    </row>
    <row r="102" spans="1:6" s="11" customFormat="1" ht="12.75">
      <c r="A102" s="308" t="s">
        <v>1902</v>
      </c>
      <c r="B102" s="309"/>
      <c r="C102" s="310">
        <v>420</v>
      </c>
      <c r="D102" s="311">
        <f t="shared" si="8"/>
        <v>0</v>
      </c>
      <c r="E102" s="308" t="s">
        <v>1902</v>
      </c>
      <c r="F102" s="310">
        <f>420-420*30%</f>
        <v>294</v>
      </c>
    </row>
    <row r="103" spans="1:6" s="11" customFormat="1" ht="12.75">
      <c r="A103" s="308" t="s">
        <v>1903</v>
      </c>
      <c r="B103" s="309"/>
      <c r="C103" s="310">
        <v>430</v>
      </c>
      <c r="D103" s="311">
        <f t="shared" si="8"/>
        <v>0</v>
      </c>
      <c r="E103" s="308" t="s">
        <v>1903</v>
      </c>
      <c r="F103" s="310">
        <f>430-430*30%</f>
        <v>301</v>
      </c>
    </row>
    <row r="104" spans="1:6" s="11" customFormat="1" ht="12.75">
      <c r="A104" s="308" t="s">
        <v>1904</v>
      </c>
      <c r="B104" s="309"/>
      <c r="C104" s="318">
        <v>780</v>
      </c>
      <c r="D104" s="311">
        <f aca="true" t="shared" si="9" ref="D104:D109">C104*B104</f>
        <v>0</v>
      </c>
      <c r="E104" s="308" t="s">
        <v>1904</v>
      </c>
      <c r="F104" s="318">
        <f>780-780*30%</f>
        <v>546</v>
      </c>
    </row>
    <row r="105" spans="1:6" s="11" customFormat="1" ht="12.75">
      <c r="A105" s="308" t="s">
        <v>1905</v>
      </c>
      <c r="B105" s="309"/>
      <c r="C105" s="319">
        <v>1160</v>
      </c>
      <c r="D105" s="311">
        <f t="shared" si="9"/>
        <v>0</v>
      </c>
      <c r="E105" s="308" t="s">
        <v>1905</v>
      </c>
      <c r="F105" s="320">
        <v>812</v>
      </c>
    </row>
    <row r="106" spans="1:6" s="11" customFormat="1" ht="24">
      <c r="A106" s="321" t="s">
        <v>1906</v>
      </c>
      <c r="B106" s="321"/>
      <c r="C106" s="322">
        <v>1160</v>
      </c>
      <c r="D106" s="323">
        <f t="shared" si="9"/>
        <v>0</v>
      </c>
      <c r="E106" s="321" t="s">
        <v>1906</v>
      </c>
      <c r="F106" s="322">
        <f>1160-1160*30%</f>
        <v>812</v>
      </c>
    </row>
    <row r="107" spans="1:6" s="11" customFormat="1" ht="12.75">
      <c r="A107" s="324" t="s">
        <v>1907</v>
      </c>
      <c r="B107" s="325"/>
      <c r="C107" s="326">
        <v>410</v>
      </c>
      <c r="D107" s="327">
        <f t="shared" si="9"/>
        <v>0</v>
      </c>
      <c r="E107" s="324" t="s">
        <v>1907</v>
      </c>
      <c r="F107" s="326">
        <f>410-410*30%</f>
        <v>287</v>
      </c>
    </row>
    <row r="108" spans="1:7" s="11" customFormat="1" ht="36">
      <c r="A108" s="328" t="s">
        <v>1908</v>
      </c>
      <c r="B108" s="325"/>
      <c r="C108" s="326">
        <v>1600</v>
      </c>
      <c r="D108" s="327">
        <f t="shared" si="9"/>
        <v>0</v>
      </c>
      <c r="E108" s="328" t="s">
        <v>1908</v>
      </c>
      <c r="F108" s="329">
        <v>1113</v>
      </c>
      <c r="G108" s="330"/>
    </row>
    <row r="109" spans="1:7" s="11" customFormat="1" ht="48">
      <c r="A109" s="328" t="s">
        <v>1909</v>
      </c>
      <c r="B109" s="325"/>
      <c r="C109" s="326">
        <v>590</v>
      </c>
      <c r="D109" s="327">
        <f t="shared" si="9"/>
        <v>0</v>
      </c>
      <c r="E109" s="328" t="s">
        <v>1909</v>
      </c>
      <c r="F109" s="329">
        <v>413</v>
      </c>
      <c r="G109" s="330"/>
    </row>
    <row r="110" spans="1:6" s="11" customFormat="1" ht="12.75">
      <c r="A110" s="314" t="s">
        <v>1910</v>
      </c>
      <c r="B110" s="315"/>
      <c r="C110" s="316"/>
      <c r="D110" s="317"/>
      <c r="E110" s="314" t="s">
        <v>1910</v>
      </c>
      <c r="F110" s="316"/>
    </row>
    <row r="111" spans="1:6" s="11" customFormat="1" ht="36">
      <c r="A111" s="308" t="s">
        <v>1911</v>
      </c>
      <c r="B111" s="309"/>
      <c r="C111" s="310">
        <v>290</v>
      </c>
      <c r="D111" s="311">
        <f>C111*B111</f>
        <v>0</v>
      </c>
      <c r="E111" s="308" t="s">
        <v>1911</v>
      </c>
      <c r="F111" s="310">
        <f>290-290*30%</f>
        <v>203</v>
      </c>
    </row>
    <row r="112" spans="1:6" s="11" customFormat="1" ht="36">
      <c r="A112" s="308" t="s">
        <v>1912</v>
      </c>
      <c r="B112" s="309"/>
      <c r="C112" s="310">
        <v>290</v>
      </c>
      <c r="D112" s="311">
        <f>C112*B112</f>
        <v>0</v>
      </c>
      <c r="E112" s="308" t="s">
        <v>1912</v>
      </c>
      <c r="F112" s="310">
        <v>203</v>
      </c>
    </row>
    <row r="113" spans="1:6" s="11" customFormat="1" ht="36">
      <c r="A113" s="308" t="s">
        <v>1913</v>
      </c>
      <c r="B113" s="309"/>
      <c r="C113" s="310">
        <v>290</v>
      </c>
      <c r="D113" s="311">
        <f>C113*B113</f>
        <v>0</v>
      </c>
      <c r="E113" s="308" t="s">
        <v>1913</v>
      </c>
      <c r="F113" s="310">
        <v>203</v>
      </c>
    </row>
    <row r="114" spans="1:6" s="11" customFormat="1" ht="36">
      <c r="A114" s="308" t="s">
        <v>1914</v>
      </c>
      <c r="B114" s="309"/>
      <c r="C114" s="310">
        <v>320</v>
      </c>
      <c r="D114" s="311">
        <f>C114*B114</f>
        <v>0</v>
      </c>
      <c r="E114" s="308" t="s">
        <v>1914</v>
      </c>
      <c r="F114" s="310">
        <v>203</v>
      </c>
    </row>
    <row r="115" s="11" customFormat="1" ht="12.75"/>
    <row r="116" s="11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6:9" ht="12.75">
      <c r="F1" s="331" t="s">
        <v>1915</v>
      </c>
      <c r="G1" s="332"/>
      <c r="H1" s="332"/>
      <c r="I1" s="332"/>
    </row>
    <row r="2" spans="1:9" ht="36">
      <c r="A2" s="284" t="s">
        <v>1799</v>
      </c>
      <c r="B2" s="284" t="s">
        <v>1916</v>
      </c>
      <c r="C2" s="284" t="s">
        <v>1917</v>
      </c>
      <c r="D2" s="284" t="s">
        <v>1801</v>
      </c>
      <c r="E2" s="284" t="s">
        <v>1802</v>
      </c>
      <c r="F2" s="284" t="s">
        <v>1799</v>
      </c>
      <c r="G2" s="284" t="s">
        <v>1916</v>
      </c>
      <c r="H2" s="284" t="s">
        <v>1917</v>
      </c>
      <c r="I2" s="284" t="s">
        <v>1801</v>
      </c>
    </row>
    <row r="3" spans="1:9" ht="12.75">
      <c r="A3" s="333" t="s">
        <v>1918</v>
      </c>
      <c r="B3" s="286"/>
      <c r="C3" s="334"/>
      <c r="D3" s="288"/>
      <c r="E3" s="335"/>
      <c r="F3" s="333" t="s">
        <v>1918</v>
      </c>
      <c r="G3" s="286"/>
      <c r="H3" s="334"/>
      <c r="I3" s="288"/>
    </row>
    <row r="4" spans="1:9" ht="12.75">
      <c r="A4" s="421" t="s">
        <v>1919</v>
      </c>
      <c r="B4" s="336" t="s">
        <v>1920</v>
      </c>
      <c r="C4" s="336"/>
      <c r="D4" s="337">
        <v>380</v>
      </c>
      <c r="E4" s="294">
        <f>D4*C4</f>
        <v>0</v>
      </c>
      <c r="F4" s="421" t="s">
        <v>1919</v>
      </c>
      <c r="G4" s="336" t="s">
        <v>1920</v>
      </c>
      <c r="H4" s="336"/>
      <c r="I4" s="337">
        <f>380-380*30%</f>
        <v>266</v>
      </c>
    </row>
    <row r="5" spans="1:9" ht="12.75">
      <c r="A5" s="422"/>
      <c r="B5" s="336" t="s">
        <v>1921</v>
      </c>
      <c r="C5" s="336"/>
      <c r="D5" s="337">
        <v>590</v>
      </c>
      <c r="E5" s="294">
        <f aca="true" t="shared" si="0" ref="E5:E17">D5*C5</f>
        <v>0</v>
      </c>
      <c r="F5" s="422"/>
      <c r="G5" s="336" t="s">
        <v>1921</v>
      </c>
      <c r="H5" s="336"/>
      <c r="I5" s="337">
        <f>590-590*30%</f>
        <v>413</v>
      </c>
    </row>
    <row r="6" spans="1:9" ht="12.75">
      <c r="A6" s="423" t="s">
        <v>1922</v>
      </c>
      <c r="B6" s="336" t="s">
        <v>1920</v>
      </c>
      <c r="C6" s="336"/>
      <c r="D6" s="337">
        <v>380</v>
      </c>
      <c r="E6" s="294">
        <f t="shared" si="0"/>
        <v>0</v>
      </c>
      <c r="F6" s="423" t="s">
        <v>1922</v>
      </c>
      <c r="G6" s="336" t="s">
        <v>1920</v>
      </c>
      <c r="H6" s="336"/>
      <c r="I6" s="337">
        <v>266</v>
      </c>
    </row>
    <row r="7" spans="1:9" ht="12.75">
      <c r="A7" s="424"/>
      <c r="B7" s="336" t="s">
        <v>1921</v>
      </c>
      <c r="C7" s="336"/>
      <c r="D7" s="337">
        <v>590</v>
      </c>
      <c r="E7" s="294">
        <f t="shared" si="0"/>
        <v>0</v>
      </c>
      <c r="F7" s="424"/>
      <c r="G7" s="336" t="s">
        <v>1921</v>
      </c>
      <c r="H7" s="336"/>
      <c r="I7" s="337">
        <v>413</v>
      </c>
    </row>
    <row r="8" spans="1:9" ht="12.75">
      <c r="A8" s="421" t="s">
        <v>1923</v>
      </c>
      <c r="B8" s="336" t="s">
        <v>1920</v>
      </c>
      <c r="C8" s="336"/>
      <c r="D8" s="337">
        <v>380</v>
      </c>
      <c r="E8" s="294">
        <f t="shared" si="0"/>
        <v>0</v>
      </c>
      <c r="F8" s="421" t="s">
        <v>1923</v>
      </c>
      <c r="G8" s="336" t="s">
        <v>1920</v>
      </c>
      <c r="H8" s="336"/>
      <c r="I8" s="337">
        <v>266</v>
      </c>
    </row>
    <row r="9" spans="1:9" ht="12.75">
      <c r="A9" s="422"/>
      <c r="B9" s="336" t="s">
        <v>1921</v>
      </c>
      <c r="C9" s="336"/>
      <c r="D9" s="337">
        <v>590</v>
      </c>
      <c r="E9" s="294">
        <f t="shared" si="0"/>
        <v>0</v>
      </c>
      <c r="F9" s="422"/>
      <c r="G9" s="336" t="s">
        <v>1921</v>
      </c>
      <c r="H9" s="336"/>
      <c r="I9" s="337">
        <v>413</v>
      </c>
    </row>
    <row r="10" spans="1:9" ht="12.75">
      <c r="A10" s="421" t="s">
        <v>1924</v>
      </c>
      <c r="B10" s="336" t="s">
        <v>1920</v>
      </c>
      <c r="C10" s="336"/>
      <c r="D10" s="337">
        <v>380</v>
      </c>
      <c r="E10" s="294">
        <f t="shared" si="0"/>
        <v>0</v>
      </c>
      <c r="F10" s="421" t="s">
        <v>1924</v>
      </c>
      <c r="G10" s="336" t="s">
        <v>1920</v>
      </c>
      <c r="H10" s="336"/>
      <c r="I10" s="337">
        <v>266</v>
      </c>
    </row>
    <row r="11" spans="1:9" ht="12.75">
      <c r="A11" s="422"/>
      <c r="B11" s="336" t="s">
        <v>1921</v>
      </c>
      <c r="C11" s="336"/>
      <c r="D11" s="337">
        <v>400</v>
      </c>
      <c r="E11" s="294">
        <f t="shared" si="0"/>
        <v>0</v>
      </c>
      <c r="F11" s="422"/>
      <c r="G11" s="336" t="s">
        <v>1921</v>
      </c>
      <c r="H11" s="336"/>
      <c r="I11" s="337">
        <f>400-400*30%</f>
        <v>280</v>
      </c>
    </row>
    <row r="12" spans="1:9" ht="12.75">
      <c r="A12" s="421" t="s">
        <v>1925</v>
      </c>
      <c r="B12" s="336" t="s">
        <v>1920</v>
      </c>
      <c r="C12" s="336"/>
      <c r="D12" s="337">
        <v>380</v>
      </c>
      <c r="E12" s="294">
        <f t="shared" si="0"/>
        <v>0</v>
      </c>
      <c r="F12" s="421" t="s">
        <v>1925</v>
      </c>
      <c r="G12" s="336" t="s">
        <v>1920</v>
      </c>
      <c r="H12" s="336"/>
      <c r="I12" s="337">
        <v>266</v>
      </c>
    </row>
    <row r="13" spans="1:9" ht="12.75">
      <c r="A13" s="422"/>
      <c r="B13" s="336" t="s">
        <v>1921</v>
      </c>
      <c r="C13" s="336"/>
      <c r="D13" s="337">
        <v>550</v>
      </c>
      <c r="E13" s="294">
        <f t="shared" si="0"/>
        <v>0</v>
      </c>
      <c r="F13" s="422"/>
      <c r="G13" s="336" t="s">
        <v>1921</v>
      </c>
      <c r="H13" s="336"/>
      <c r="I13" s="337">
        <f>550-550*30%</f>
        <v>385</v>
      </c>
    </row>
    <row r="14" spans="1:9" ht="12.75">
      <c r="A14" s="338" t="s">
        <v>1926</v>
      </c>
      <c r="B14" s="336" t="s">
        <v>1921</v>
      </c>
      <c r="C14" s="336"/>
      <c r="D14" s="337">
        <v>290</v>
      </c>
      <c r="E14" s="339">
        <f t="shared" si="0"/>
        <v>0</v>
      </c>
      <c r="F14" s="338" t="s">
        <v>1926</v>
      </c>
      <c r="G14" s="336" t="s">
        <v>1921</v>
      </c>
      <c r="H14" s="336"/>
      <c r="I14" s="337">
        <f>290-290*30%</f>
        <v>203</v>
      </c>
    </row>
    <row r="15" spans="1:9" ht="51">
      <c r="A15" s="340" t="s">
        <v>1927</v>
      </c>
      <c r="B15" s="336" t="s">
        <v>1921</v>
      </c>
      <c r="C15" s="336"/>
      <c r="D15" s="337">
        <v>290</v>
      </c>
      <c r="E15" s="339">
        <f t="shared" si="0"/>
        <v>0</v>
      </c>
      <c r="F15" s="340" t="s">
        <v>1927</v>
      </c>
      <c r="G15" s="336" t="s">
        <v>1921</v>
      </c>
      <c r="H15" s="336"/>
      <c r="I15" s="337">
        <f>290-290*30%</f>
        <v>203</v>
      </c>
    </row>
    <row r="16" spans="1:9" ht="51">
      <c r="A16" s="340" t="s">
        <v>1928</v>
      </c>
      <c r="B16" s="336" t="s">
        <v>1921</v>
      </c>
      <c r="C16" s="336"/>
      <c r="D16" s="337">
        <v>290</v>
      </c>
      <c r="E16" s="339">
        <f t="shared" si="0"/>
        <v>0</v>
      </c>
      <c r="F16" s="340" t="s">
        <v>1928</v>
      </c>
      <c r="G16" s="336" t="s">
        <v>1921</v>
      </c>
      <c r="H16" s="336"/>
      <c r="I16" s="337">
        <f>290-290*30%</f>
        <v>203</v>
      </c>
    </row>
    <row r="17" spans="1:9" ht="38.25">
      <c r="A17" s="340" t="s">
        <v>1929</v>
      </c>
      <c r="B17" s="336" t="s">
        <v>1921</v>
      </c>
      <c r="C17" s="336"/>
      <c r="D17" s="337">
        <v>290</v>
      </c>
      <c r="E17" s="339">
        <f t="shared" si="0"/>
        <v>0</v>
      </c>
      <c r="F17" s="340" t="s">
        <v>1929</v>
      </c>
      <c r="G17" s="336" t="s">
        <v>1921</v>
      </c>
      <c r="H17" s="336"/>
      <c r="I17" s="337">
        <f>290-290*30%</f>
        <v>203</v>
      </c>
    </row>
    <row r="18" spans="1:9" ht="12.75">
      <c r="A18" s="333" t="s">
        <v>1930</v>
      </c>
      <c r="B18" s="286"/>
      <c r="C18" s="334"/>
      <c r="D18" s="288"/>
      <c r="E18" s="286"/>
      <c r="F18" s="333" t="s">
        <v>1930</v>
      </c>
      <c r="G18" s="286"/>
      <c r="H18" s="334"/>
      <c r="I18" s="288"/>
    </row>
    <row r="19" spans="1:9" ht="12.75">
      <c r="A19" s="421" t="s">
        <v>1931</v>
      </c>
      <c r="B19" s="336" t="s">
        <v>1920</v>
      </c>
      <c r="C19" s="336"/>
      <c r="D19" s="337">
        <v>1390</v>
      </c>
      <c r="E19" s="294">
        <f>D19*C19</f>
        <v>0</v>
      </c>
      <c r="F19" s="421" t="s">
        <v>1931</v>
      </c>
      <c r="G19" s="336" t="s">
        <v>1920</v>
      </c>
      <c r="H19" s="336"/>
      <c r="I19" s="337">
        <f>1390-1390*30%</f>
        <v>973</v>
      </c>
    </row>
    <row r="20" spans="1:9" ht="12.75">
      <c r="A20" s="422"/>
      <c r="B20" s="336" t="s">
        <v>1921</v>
      </c>
      <c r="C20" s="336"/>
      <c r="D20" s="337">
        <v>1580</v>
      </c>
      <c r="E20" s="299">
        <f>D20*C20</f>
        <v>0</v>
      </c>
      <c r="F20" s="422"/>
      <c r="G20" s="336" t="s">
        <v>1921</v>
      </c>
      <c r="H20" s="336"/>
      <c r="I20" s="337">
        <f>1580-1580*30%</f>
        <v>1106</v>
      </c>
    </row>
    <row r="21" spans="1:9" ht="36">
      <c r="A21" s="341" t="s">
        <v>1932</v>
      </c>
      <c r="B21" s="336" t="s">
        <v>1921</v>
      </c>
      <c r="C21" s="336"/>
      <c r="D21" s="337">
        <v>390</v>
      </c>
      <c r="E21" s="339">
        <f>D21*C21</f>
        <v>0</v>
      </c>
      <c r="F21" s="341" t="s">
        <v>1932</v>
      </c>
      <c r="G21" s="336" t="s">
        <v>1921</v>
      </c>
      <c r="H21" s="336"/>
      <c r="I21" s="337">
        <f>390-390*30%</f>
        <v>273</v>
      </c>
    </row>
    <row r="22" spans="1:9" ht="36">
      <c r="A22" s="291" t="s">
        <v>1933</v>
      </c>
      <c r="B22" s="336" t="s">
        <v>1921</v>
      </c>
      <c r="C22" s="336"/>
      <c r="D22" s="337">
        <v>390</v>
      </c>
      <c r="E22" s="339">
        <f>D22*C22</f>
        <v>0</v>
      </c>
      <c r="F22" s="291" t="s">
        <v>1933</v>
      </c>
      <c r="G22" s="336" t="s">
        <v>1921</v>
      </c>
      <c r="H22" s="336"/>
      <c r="I22" s="337">
        <v>273</v>
      </c>
    </row>
    <row r="23" spans="1:9" ht="12.75">
      <c r="A23" s="421" t="s">
        <v>1934</v>
      </c>
      <c r="B23" s="336" t="s">
        <v>1920</v>
      </c>
      <c r="C23" s="336"/>
      <c r="D23" s="337">
        <v>350</v>
      </c>
      <c r="E23" s="294">
        <f aca="true" t="shared" si="1" ref="E23:E30">D23*C23</f>
        <v>0</v>
      </c>
      <c r="F23" s="421" t="s">
        <v>1934</v>
      </c>
      <c r="G23" s="336" t="s">
        <v>1920</v>
      </c>
      <c r="H23" s="336"/>
      <c r="I23" s="337">
        <f>350-350*30%</f>
        <v>245</v>
      </c>
    </row>
    <row r="24" spans="1:9" ht="12.75">
      <c r="A24" s="422"/>
      <c r="B24" s="336" t="s">
        <v>1921</v>
      </c>
      <c r="C24" s="336"/>
      <c r="D24" s="337">
        <v>590</v>
      </c>
      <c r="E24" s="294">
        <f t="shared" si="1"/>
        <v>0</v>
      </c>
      <c r="F24" s="422"/>
      <c r="G24" s="336" t="s">
        <v>1921</v>
      </c>
      <c r="H24" s="336"/>
      <c r="I24" s="337">
        <f>590-590*30%</f>
        <v>413</v>
      </c>
    </row>
    <row r="25" spans="1:9" ht="12.75">
      <c r="A25" s="423" t="s">
        <v>1935</v>
      </c>
      <c r="B25" s="336" t="s">
        <v>1920</v>
      </c>
      <c r="C25" s="336"/>
      <c r="D25" s="342">
        <v>380</v>
      </c>
      <c r="E25" s="294">
        <f t="shared" si="1"/>
        <v>0</v>
      </c>
      <c r="F25" s="423" t="s">
        <v>1935</v>
      </c>
      <c r="G25" s="336" t="s">
        <v>1920</v>
      </c>
      <c r="H25" s="336"/>
      <c r="I25" s="342">
        <f>380-380*30%</f>
        <v>266</v>
      </c>
    </row>
    <row r="26" spans="1:9" ht="12.75">
      <c r="A26" s="424"/>
      <c r="B26" s="336" t="s">
        <v>1921</v>
      </c>
      <c r="C26" s="336"/>
      <c r="D26" s="342">
        <v>590</v>
      </c>
      <c r="E26" s="294">
        <f t="shared" si="1"/>
        <v>0</v>
      </c>
      <c r="F26" s="424"/>
      <c r="G26" s="336" t="s">
        <v>1921</v>
      </c>
      <c r="H26" s="336"/>
      <c r="I26" s="342">
        <f>590-590*30%</f>
        <v>413</v>
      </c>
    </row>
    <row r="27" spans="1:9" ht="12.75">
      <c r="A27" s="423" t="s">
        <v>1936</v>
      </c>
      <c r="B27" s="336" t="s">
        <v>1920</v>
      </c>
      <c r="C27" s="336"/>
      <c r="D27" s="342">
        <v>380</v>
      </c>
      <c r="E27" s="294">
        <f t="shared" si="1"/>
        <v>0</v>
      </c>
      <c r="F27" s="423" t="s">
        <v>1936</v>
      </c>
      <c r="G27" s="336" t="s">
        <v>1920</v>
      </c>
      <c r="H27" s="336"/>
      <c r="I27" s="342">
        <f>380-380*30%</f>
        <v>266</v>
      </c>
    </row>
    <row r="28" spans="1:9" ht="12.75">
      <c r="A28" s="424"/>
      <c r="B28" s="336" t="s">
        <v>1921</v>
      </c>
      <c r="C28" s="336"/>
      <c r="D28" s="342">
        <v>590</v>
      </c>
      <c r="E28" s="294">
        <f t="shared" si="1"/>
        <v>0</v>
      </c>
      <c r="F28" s="424"/>
      <c r="G28" s="336" t="s">
        <v>1921</v>
      </c>
      <c r="H28" s="336"/>
      <c r="I28" s="342">
        <f>590-590*30%</f>
        <v>413</v>
      </c>
    </row>
    <row r="29" spans="1:9" ht="12.75">
      <c r="A29" s="421" t="s">
        <v>1937</v>
      </c>
      <c r="B29" s="336" t="s">
        <v>1920</v>
      </c>
      <c r="C29" s="336"/>
      <c r="D29" s="337">
        <v>360</v>
      </c>
      <c r="E29" s="294">
        <f t="shared" si="1"/>
        <v>0</v>
      </c>
      <c r="F29" s="421" t="s">
        <v>1937</v>
      </c>
      <c r="G29" s="336" t="s">
        <v>1920</v>
      </c>
      <c r="H29" s="336"/>
      <c r="I29" s="337">
        <f>360-360*30%</f>
        <v>252</v>
      </c>
    </row>
    <row r="30" spans="1:9" ht="12.75">
      <c r="A30" s="422"/>
      <c r="B30" s="336" t="s">
        <v>1921</v>
      </c>
      <c r="C30" s="336"/>
      <c r="D30" s="337">
        <v>590</v>
      </c>
      <c r="E30" s="294">
        <f t="shared" si="1"/>
        <v>0</v>
      </c>
      <c r="F30" s="422"/>
      <c r="G30" s="336" t="s">
        <v>1921</v>
      </c>
      <c r="H30" s="336"/>
      <c r="I30" s="337">
        <f>590-590*30%</f>
        <v>413</v>
      </c>
    </row>
    <row r="31" spans="1:9" ht="12.75">
      <c r="A31" s="333" t="s">
        <v>1938</v>
      </c>
      <c r="B31" s="286"/>
      <c r="C31" s="286"/>
      <c r="D31" s="334"/>
      <c r="E31" s="288"/>
      <c r="F31" s="333" t="s">
        <v>1938</v>
      </c>
      <c r="G31" s="286"/>
      <c r="H31" s="286"/>
      <c r="I31" s="334"/>
    </row>
    <row r="32" spans="1:9" ht="12.75">
      <c r="A32" s="421" t="s">
        <v>1939</v>
      </c>
      <c r="B32" s="336" t="s">
        <v>1920</v>
      </c>
      <c r="C32" s="336"/>
      <c r="D32" s="337">
        <v>290</v>
      </c>
      <c r="E32" s="294">
        <f aca="true" t="shared" si="2" ref="E32:E37">D32*C32</f>
        <v>0</v>
      </c>
      <c r="F32" s="421" t="s">
        <v>1939</v>
      </c>
      <c r="G32" s="336" t="s">
        <v>1920</v>
      </c>
      <c r="H32" s="336"/>
      <c r="I32" s="337">
        <f>290-290*30%</f>
        <v>203</v>
      </c>
    </row>
    <row r="33" spans="1:9" ht="12.75">
      <c r="A33" s="422"/>
      <c r="B33" s="336" t="s">
        <v>1921</v>
      </c>
      <c r="C33" s="336"/>
      <c r="D33" s="337">
        <v>360</v>
      </c>
      <c r="E33" s="294">
        <f t="shared" si="2"/>
        <v>0</v>
      </c>
      <c r="F33" s="422"/>
      <c r="G33" s="336" t="s">
        <v>1921</v>
      </c>
      <c r="H33" s="336"/>
      <c r="I33" s="337">
        <f>360-360*30%</f>
        <v>252</v>
      </c>
    </row>
    <row r="34" spans="1:9" ht="12.75">
      <c r="A34" s="421" t="s">
        <v>1940</v>
      </c>
      <c r="B34" s="336" t="s">
        <v>1920</v>
      </c>
      <c r="C34" s="336"/>
      <c r="D34" s="337">
        <v>290</v>
      </c>
      <c r="E34" s="294">
        <f t="shared" si="2"/>
        <v>0</v>
      </c>
      <c r="F34" s="421" t="s">
        <v>1940</v>
      </c>
      <c r="G34" s="336" t="s">
        <v>1920</v>
      </c>
      <c r="H34" s="336"/>
      <c r="I34" s="337">
        <f>290-290*30%</f>
        <v>203</v>
      </c>
    </row>
    <row r="35" spans="1:9" ht="12.75">
      <c r="A35" s="422"/>
      <c r="B35" s="336" t="s">
        <v>1921</v>
      </c>
      <c r="C35" s="336"/>
      <c r="D35" s="337">
        <v>360</v>
      </c>
      <c r="E35" s="294">
        <f t="shared" si="2"/>
        <v>0</v>
      </c>
      <c r="F35" s="422"/>
      <c r="G35" s="336" t="s">
        <v>1921</v>
      </c>
      <c r="H35" s="336"/>
      <c r="I35" s="337">
        <f>360-360*30%</f>
        <v>252</v>
      </c>
    </row>
    <row r="36" spans="1:9" ht="12.75">
      <c r="A36" s="420" t="s">
        <v>1941</v>
      </c>
      <c r="B36" s="336" t="s">
        <v>1920</v>
      </c>
      <c r="C36" s="336"/>
      <c r="D36" s="337">
        <v>320</v>
      </c>
      <c r="E36" s="294">
        <f t="shared" si="2"/>
        <v>0</v>
      </c>
      <c r="F36" s="420" t="s">
        <v>1941</v>
      </c>
      <c r="G36" s="336" t="s">
        <v>1920</v>
      </c>
      <c r="H36" s="336"/>
      <c r="I36" s="337">
        <f>320-320*30%</f>
        <v>224</v>
      </c>
    </row>
    <row r="37" spans="1:9" ht="12.75">
      <c r="A37" s="420"/>
      <c r="B37" s="336" t="s">
        <v>1921</v>
      </c>
      <c r="C37" s="336"/>
      <c r="D37" s="337">
        <v>390</v>
      </c>
      <c r="E37" s="294">
        <f t="shared" si="2"/>
        <v>0</v>
      </c>
      <c r="F37" s="420"/>
      <c r="G37" s="336" t="s">
        <v>1921</v>
      </c>
      <c r="H37" s="336"/>
      <c r="I37" s="337">
        <f>390-390*30%</f>
        <v>273</v>
      </c>
    </row>
    <row r="38" spans="1:5" ht="12.75">
      <c r="A38" s="343"/>
      <c r="B38" s="343"/>
      <c r="C38" s="343"/>
      <c r="D38" s="343"/>
      <c r="E38" s="343"/>
    </row>
    <row r="39" spans="1:9" ht="12.75">
      <c r="A39" s="333" t="s">
        <v>1942</v>
      </c>
      <c r="B39" s="286"/>
      <c r="C39" s="344"/>
      <c r="D39" s="288"/>
      <c r="E39" s="286"/>
      <c r="F39" s="333" t="s">
        <v>1942</v>
      </c>
      <c r="G39" s="286"/>
      <c r="H39" s="344"/>
      <c r="I39" s="288"/>
    </row>
    <row r="40" spans="1:9" ht="12.75">
      <c r="A40" s="407" t="s">
        <v>1943</v>
      </c>
      <c r="B40" s="398" t="s">
        <v>1920</v>
      </c>
      <c r="C40" s="398"/>
      <c r="D40" s="401"/>
      <c r="E40" s="404">
        <f>C40*D40</f>
        <v>0</v>
      </c>
      <c r="F40" s="407" t="s">
        <v>1943</v>
      </c>
      <c r="G40" s="398" t="s">
        <v>1920</v>
      </c>
      <c r="H40" s="398"/>
      <c r="I40" s="401"/>
    </row>
    <row r="41" spans="1:9" ht="12.75">
      <c r="A41" s="408"/>
      <c r="B41" s="399"/>
      <c r="C41" s="399"/>
      <c r="D41" s="402"/>
      <c r="E41" s="405"/>
      <c r="F41" s="408"/>
      <c r="G41" s="399"/>
      <c r="H41" s="399"/>
      <c r="I41" s="402"/>
    </row>
    <row r="42" spans="1:9" ht="12.75">
      <c r="A42" s="408"/>
      <c r="B42" s="400"/>
      <c r="C42" s="400"/>
      <c r="D42" s="403"/>
      <c r="E42" s="406"/>
      <c r="F42" s="408"/>
      <c r="G42" s="400"/>
      <c r="H42" s="400"/>
      <c r="I42" s="403"/>
    </row>
    <row r="43" spans="1:9" ht="12.75">
      <c r="A43" s="408"/>
      <c r="B43" s="398" t="s">
        <v>1921</v>
      </c>
      <c r="C43" s="398"/>
      <c r="D43" s="401">
        <v>990</v>
      </c>
      <c r="E43" s="404">
        <f>C43*D43</f>
        <v>0</v>
      </c>
      <c r="F43" s="408"/>
      <c r="G43" s="398" t="s">
        <v>1921</v>
      </c>
      <c r="H43" s="398"/>
      <c r="I43" s="401">
        <f>990-990*30%</f>
        <v>693</v>
      </c>
    </row>
    <row r="44" spans="1:9" ht="12.75">
      <c r="A44" s="408"/>
      <c r="B44" s="399"/>
      <c r="C44" s="399"/>
      <c r="D44" s="402"/>
      <c r="E44" s="405"/>
      <c r="F44" s="408"/>
      <c r="G44" s="399"/>
      <c r="H44" s="399"/>
      <c r="I44" s="402"/>
    </row>
    <row r="45" spans="1:9" ht="12.75">
      <c r="A45" s="409"/>
      <c r="B45" s="400"/>
      <c r="C45" s="400"/>
      <c r="D45" s="403"/>
      <c r="E45" s="406"/>
      <c r="F45" s="409"/>
      <c r="G45" s="400"/>
      <c r="H45" s="400"/>
      <c r="I45" s="403"/>
    </row>
    <row r="46" spans="1:9" ht="12.75">
      <c r="A46" s="417" t="s">
        <v>1944</v>
      </c>
      <c r="B46" s="398" t="s">
        <v>1920</v>
      </c>
      <c r="C46" s="398"/>
      <c r="D46" s="401"/>
      <c r="E46" s="404">
        <f>C46*D46</f>
        <v>0</v>
      </c>
      <c r="F46" s="417" t="s">
        <v>1944</v>
      </c>
      <c r="G46" s="398" t="s">
        <v>1920</v>
      </c>
      <c r="H46" s="398"/>
      <c r="I46" s="401"/>
    </row>
    <row r="47" spans="1:9" ht="12.75">
      <c r="A47" s="418"/>
      <c r="B47" s="399"/>
      <c r="C47" s="399"/>
      <c r="D47" s="402"/>
      <c r="E47" s="405"/>
      <c r="F47" s="418"/>
      <c r="G47" s="399"/>
      <c r="H47" s="399"/>
      <c r="I47" s="402"/>
    </row>
    <row r="48" spans="1:9" ht="12.75">
      <c r="A48" s="418"/>
      <c r="B48" s="400"/>
      <c r="C48" s="400"/>
      <c r="D48" s="403"/>
      <c r="E48" s="406"/>
      <c r="F48" s="418"/>
      <c r="G48" s="400"/>
      <c r="H48" s="400"/>
      <c r="I48" s="403"/>
    </row>
    <row r="49" spans="1:9" ht="12.75">
      <c r="A49" s="418"/>
      <c r="B49" s="398" t="s">
        <v>1921</v>
      </c>
      <c r="C49" s="398"/>
      <c r="D49" s="414">
        <v>1270</v>
      </c>
      <c r="E49" s="404">
        <f>C49*D49</f>
        <v>0</v>
      </c>
      <c r="F49" s="418"/>
      <c r="G49" s="398" t="s">
        <v>1921</v>
      </c>
      <c r="H49" s="398"/>
      <c r="I49" s="414">
        <f>1270-1270*30%</f>
        <v>889</v>
      </c>
    </row>
    <row r="50" spans="1:9" ht="12.75">
      <c r="A50" s="418"/>
      <c r="B50" s="399"/>
      <c r="C50" s="399"/>
      <c r="D50" s="415"/>
      <c r="E50" s="405"/>
      <c r="F50" s="418"/>
      <c r="G50" s="399"/>
      <c r="H50" s="399"/>
      <c r="I50" s="415"/>
    </row>
    <row r="51" spans="1:9" ht="12.75">
      <c r="A51" s="418"/>
      <c r="B51" s="399"/>
      <c r="C51" s="399"/>
      <c r="D51" s="415"/>
      <c r="E51" s="405"/>
      <c r="F51" s="418"/>
      <c r="G51" s="399"/>
      <c r="H51" s="399"/>
      <c r="I51" s="415"/>
    </row>
    <row r="52" spans="1:9" ht="12.75">
      <c r="A52" s="419"/>
      <c r="B52" s="400"/>
      <c r="C52" s="400"/>
      <c r="D52" s="416"/>
      <c r="E52" s="406"/>
      <c r="F52" s="419"/>
      <c r="G52" s="400"/>
      <c r="H52" s="400"/>
      <c r="I52" s="416"/>
    </row>
    <row r="53" spans="1:9" ht="12.75">
      <c r="A53" s="413" t="s">
        <v>1945</v>
      </c>
      <c r="B53" s="410" t="s">
        <v>1920</v>
      </c>
      <c r="C53" s="410"/>
      <c r="D53" s="411">
        <v>0</v>
      </c>
      <c r="E53" s="412">
        <f>C53*D53</f>
        <v>0</v>
      </c>
      <c r="F53" s="413" t="s">
        <v>1945</v>
      </c>
      <c r="G53" s="410" t="s">
        <v>1920</v>
      </c>
      <c r="H53" s="410"/>
      <c r="I53" s="411"/>
    </row>
    <row r="54" spans="1:9" ht="12.75">
      <c r="A54" s="413"/>
      <c r="B54" s="410"/>
      <c r="C54" s="410"/>
      <c r="D54" s="411"/>
      <c r="E54" s="412"/>
      <c r="F54" s="413"/>
      <c r="G54" s="410"/>
      <c r="H54" s="410"/>
      <c r="I54" s="411"/>
    </row>
    <row r="55" spans="1:9" ht="12.75">
      <c r="A55" s="413"/>
      <c r="B55" s="410" t="s">
        <v>1921</v>
      </c>
      <c r="C55" s="410"/>
      <c r="D55" s="411">
        <v>1590</v>
      </c>
      <c r="E55" s="412">
        <f>D55*C55</f>
        <v>0</v>
      </c>
      <c r="F55" s="413"/>
      <c r="G55" s="410" t="s">
        <v>1921</v>
      </c>
      <c r="H55" s="410"/>
      <c r="I55" s="411">
        <f>1590-1590*30%</f>
        <v>1113</v>
      </c>
    </row>
    <row r="56" spans="1:9" ht="12.75">
      <c r="A56" s="413"/>
      <c r="B56" s="410"/>
      <c r="C56" s="410"/>
      <c r="D56" s="411"/>
      <c r="E56" s="412"/>
      <c r="F56" s="413"/>
      <c r="G56" s="410"/>
      <c r="H56" s="410"/>
      <c r="I56" s="411"/>
    </row>
    <row r="57" spans="1:9" ht="12.75">
      <c r="A57" s="407" t="s">
        <v>1946</v>
      </c>
      <c r="B57" s="398" t="s">
        <v>1920</v>
      </c>
      <c r="C57" s="398"/>
      <c r="D57" s="401"/>
      <c r="E57" s="404">
        <f>C57*D57</f>
        <v>0</v>
      </c>
      <c r="F57" s="407" t="s">
        <v>1946</v>
      </c>
      <c r="G57" s="398" t="s">
        <v>1920</v>
      </c>
      <c r="H57" s="398"/>
      <c r="I57" s="401"/>
    </row>
    <row r="58" spans="1:9" ht="12.75">
      <c r="A58" s="408"/>
      <c r="B58" s="399"/>
      <c r="C58" s="399"/>
      <c r="D58" s="402"/>
      <c r="E58" s="405"/>
      <c r="F58" s="408"/>
      <c r="G58" s="399"/>
      <c r="H58" s="399"/>
      <c r="I58" s="402"/>
    </row>
    <row r="59" spans="1:9" ht="12.75">
      <c r="A59" s="408"/>
      <c r="B59" s="400"/>
      <c r="C59" s="400"/>
      <c r="D59" s="403"/>
      <c r="E59" s="406"/>
      <c r="F59" s="408"/>
      <c r="G59" s="400"/>
      <c r="H59" s="400"/>
      <c r="I59" s="403"/>
    </row>
    <row r="60" spans="1:9" ht="12.75">
      <c r="A60" s="408"/>
      <c r="B60" s="398" t="s">
        <v>1921</v>
      </c>
      <c r="C60" s="398"/>
      <c r="D60" s="401">
        <v>730</v>
      </c>
      <c r="E60" s="404">
        <f>C60*D60</f>
        <v>0</v>
      </c>
      <c r="F60" s="408"/>
      <c r="G60" s="398" t="s">
        <v>1921</v>
      </c>
      <c r="H60" s="398"/>
      <c r="I60" s="401">
        <f>730-730*30%</f>
        <v>511</v>
      </c>
    </row>
    <row r="61" spans="1:9" ht="12.75">
      <c r="A61" s="408"/>
      <c r="B61" s="399"/>
      <c r="C61" s="399"/>
      <c r="D61" s="402"/>
      <c r="E61" s="405"/>
      <c r="F61" s="408"/>
      <c r="G61" s="399"/>
      <c r="H61" s="399"/>
      <c r="I61" s="402"/>
    </row>
    <row r="62" spans="1:9" ht="12.75">
      <c r="A62" s="409"/>
      <c r="B62" s="400"/>
      <c r="C62" s="400"/>
      <c r="D62" s="403"/>
      <c r="E62" s="406"/>
      <c r="F62" s="409"/>
      <c r="G62" s="400"/>
      <c r="H62" s="400"/>
      <c r="I62" s="403"/>
    </row>
    <row r="63" spans="1:9" ht="12.75">
      <c r="A63" s="407" t="s">
        <v>1947</v>
      </c>
      <c r="B63" s="398" t="s">
        <v>1920</v>
      </c>
      <c r="C63" s="398"/>
      <c r="D63" s="401"/>
      <c r="E63" s="404">
        <f>C63*D63</f>
        <v>0</v>
      </c>
      <c r="F63" s="407" t="s">
        <v>1947</v>
      </c>
      <c r="G63" s="398" t="s">
        <v>1920</v>
      </c>
      <c r="H63" s="398"/>
      <c r="I63" s="401"/>
    </row>
    <row r="64" spans="1:9" ht="12.75">
      <c r="A64" s="408"/>
      <c r="B64" s="399"/>
      <c r="C64" s="399"/>
      <c r="D64" s="402"/>
      <c r="E64" s="405"/>
      <c r="F64" s="408"/>
      <c r="G64" s="399"/>
      <c r="H64" s="399"/>
      <c r="I64" s="402"/>
    </row>
    <row r="65" spans="1:9" ht="12.75">
      <c r="A65" s="408"/>
      <c r="B65" s="400"/>
      <c r="C65" s="400"/>
      <c r="D65" s="403"/>
      <c r="E65" s="406"/>
      <c r="F65" s="408"/>
      <c r="G65" s="400"/>
      <c r="H65" s="400"/>
      <c r="I65" s="403"/>
    </row>
    <row r="66" spans="1:9" ht="12.75">
      <c r="A66" s="408"/>
      <c r="B66" s="398" t="s">
        <v>1921</v>
      </c>
      <c r="C66" s="398"/>
      <c r="D66" s="401">
        <v>870</v>
      </c>
      <c r="E66" s="404">
        <f>C66*D66</f>
        <v>0</v>
      </c>
      <c r="F66" s="408"/>
      <c r="G66" s="398" t="s">
        <v>1921</v>
      </c>
      <c r="H66" s="398"/>
      <c r="I66" s="401">
        <f>870-870*30%</f>
        <v>609</v>
      </c>
    </row>
    <row r="67" spans="1:9" ht="12.75">
      <c r="A67" s="408"/>
      <c r="B67" s="399"/>
      <c r="C67" s="399"/>
      <c r="D67" s="402"/>
      <c r="E67" s="405"/>
      <c r="F67" s="408"/>
      <c r="G67" s="399"/>
      <c r="H67" s="399"/>
      <c r="I67" s="402"/>
    </row>
    <row r="68" spans="1:9" ht="12.75">
      <c r="A68" s="409"/>
      <c r="B68" s="400"/>
      <c r="C68" s="400"/>
      <c r="D68" s="403"/>
      <c r="E68" s="406"/>
      <c r="F68" s="409"/>
      <c r="G68" s="400"/>
      <c r="H68" s="400"/>
      <c r="I68" s="403"/>
    </row>
  </sheetData>
  <sheetProtection/>
  <mergeCells count="106">
    <mergeCell ref="A4:A5"/>
    <mergeCell ref="F4:F5"/>
    <mergeCell ref="A6:A7"/>
    <mergeCell ref="F6:F7"/>
    <mergeCell ref="A8:A9"/>
    <mergeCell ref="F8:F9"/>
    <mergeCell ref="A10:A11"/>
    <mergeCell ref="F10:F11"/>
    <mergeCell ref="A12:A13"/>
    <mergeCell ref="F12:F13"/>
    <mergeCell ref="A19:A20"/>
    <mergeCell ref="F19:F20"/>
    <mergeCell ref="A23:A24"/>
    <mergeCell ref="F23:F24"/>
    <mergeCell ref="A25:A26"/>
    <mergeCell ref="F25:F26"/>
    <mergeCell ref="A27:A28"/>
    <mergeCell ref="F27:F28"/>
    <mergeCell ref="A29:A30"/>
    <mergeCell ref="F29:F30"/>
    <mergeCell ref="A32:A33"/>
    <mergeCell ref="F32:F33"/>
    <mergeCell ref="A34:A35"/>
    <mergeCell ref="F34:F35"/>
    <mergeCell ref="A36:A37"/>
    <mergeCell ref="F36:F37"/>
    <mergeCell ref="A40:A45"/>
    <mergeCell ref="B40:B42"/>
    <mergeCell ref="C40:C42"/>
    <mergeCell ref="D40:D42"/>
    <mergeCell ref="E40:E42"/>
    <mergeCell ref="F40:F45"/>
    <mergeCell ref="G40:G42"/>
    <mergeCell ref="H40:H42"/>
    <mergeCell ref="I40:I42"/>
    <mergeCell ref="B43:B45"/>
    <mergeCell ref="C43:C45"/>
    <mergeCell ref="D43:D45"/>
    <mergeCell ref="E43:E45"/>
    <mergeCell ref="G43:G45"/>
    <mergeCell ref="H43:H45"/>
    <mergeCell ref="I43:I45"/>
    <mergeCell ref="A46:A52"/>
    <mergeCell ref="B46:B48"/>
    <mergeCell ref="C46:C48"/>
    <mergeCell ref="D46:D48"/>
    <mergeCell ref="E46:E48"/>
    <mergeCell ref="F46:F52"/>
    <mergeCell ref="G46:G48"/>
    <mergeCell ref="H46:H48"/>
    <mergeCell ref="I46:I48"/>
    <mergeCell ref="B49:B52"/>
    <mergeCell ref="C49:C52"/>
    <mergeCell ref="D49:D52"/>
    <mergeCell ref="E49:E52"/>
    <mergeCell ref="G49:G52"/>
    <mergeCell ref="H49:H52"/>
    <mergeCell ref="I49:I52"/>
    <mergeCell ref="A53:A56"/>
    <mergeCell ref="B53:B54"/>
    <mergeCell ref="C53:C54"/>
    <mergeCell ref="D53:D54"/>
    <mergeCell ref="E53:E54"/>
    <mergeCell ref="F53:F56"/>
    <mergeCell ref="G53:G54"/>
    <mergeCell ref="H53:H54"/>
    <mergeCell ref="I53:I54"/>
    <mergeCell ref="B55:B56"/>
    <mergeCell ref="C55:C56"/>
    <mergeCell ref="D55:D56"/>
    <mergeCell ref="E55:E56"/>
    <mergeCell ref="G55:G56"/>
    <mergeCell ref="H55:H56"/>
    <mergeCell ref="I55:I56"/>
    <mergeCell ref="A57:A62"/>
    <mergeCell ref="B57:B59"/>
    <mergeCell ref="C57:C59"/>
    <mergeCell ref="D57:D59"/>
    <mergeCell ref="E57:E59"/>
    <mergeCell ref="F57:F62"/>
    <mergeCell ref="G57:G59"/>
    <mergeCell ref="H57:H59"/>
    <mergeCell ref="I57:I59"/>
    <mergeCell ref="B60:B62"/>
    <mergeCell ref="C60:C62"/>
    <mergeCell ref="D60:D62"/>
    <mergeCell ref="E60:E62"/>
    <mergeCell ref="G60:G62"/>
    <mergeCell ref="H60:H62"/>
    <mergeCell ref="I60:I62"/>
    <mergeCell ref="A63:A68"/>
    <mergeCell ref="B63:B65"/>
    <mergeCell ref="C63:C65"/>
    <mergeCell ref="D63:D65"/>
    <mergeCell ref="E63:E65"/>
    <mergeCell ref="F63:F68"/>
    <mergeCell ref="G63:G65"/>
    <mergeCell ref="H63:H65"/>
    <mergeCell ref="I63:I65"/>
    <mergeCell ref="B66:B68"/>
    <mergeCell ref="C66:C68"/>
    <mergeCell ref="D66:D68"/>
    <mergeCell ref="E66:E68"/>
    <mergeCell ref="G66:G68"/>
    <mergeCell ref="H66:H68"/>
    <mergeCell ref="I66:I6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6:8" ht="36">
      <c r="F1" s="284" t="s">
        <v>1799</v>
      </c>
      <c r="G1" s="284" t="s">
        <v>1916</v>
      </c>
      <c r="H1" s="284" t="s">
        <v>1801</v>
      </c>
    </row>
    <row r="2" spans="1:8" ht="12.75">
      <c r="A2" s="333" t="s">
        <v>1948</v>
      </c>
      <c r="B2" s="286"/>
      <c r="C2" s="344"/>
      <c r="D2" s="288"/>
      <c r="E2" s="286"/>
      <c r="F2" s="333" t="s">
        <v>1948</v>
      </c>
      <c r="G2" s="286"/>
      <c r="H2" s="288"/>
    </row>
    <row r="3" spans="1:8" ht="12.75">
      <c r="A3" s="421" t="s">
        <v>1949</v>
      </c>
      <c r="B3" s="336" t="s">
        <v>1920</v>
      </c>
      <c r="C3" s="336"/>
      <c r="D3" s="337">
        <v>380</v>
      </c>
      <c r="E3" s="294">
        <f aca="true" t="shared" si="0" ref="E3:E10">D3*C3</f>
        <v>0</v>
      </c>
      <c r="F3" s="421" t="s">
        <v>1949</v>
      </c>
      <c r="G3" s="336" t="s">
        <v>1920</v>
      </c>
      <c r="H3" s="337">
        <f>380-380*30%</f>
        <v>266</v>
      </c>
    </row>
    <row r="4" spans="1:8" ht="12.75">
      <c r="A4" s="422"/>
      <c r="B4" s="336" t="s">
        <v>1921</v>
      </c>
      <c r="C4" s="336"/>
      <c r="D4" s="337">
        <v>590</v>
      </c>
      <c r="E4" s="294">
        <f t="shared" si="0"/>
        <v>0</v>
      </c>
      <c r="F4" s="422"/>
      <c r="G4" s="336" t="s">
        <v>1921</v>
      </c>
      <c r="H4" s="337">
        <f>590-590*30%</f>
        <v>413</v>
      </c>
    </row>
    <row r="5" spans="1:8" ht="12.75">
      <c r="A5" s="421" t="s">
        <v>1950</v>
      </c>
      <c r="B5" s="336" t="s">
        <v>1920</v>
      </c>
      <c r="C5" s="336"/>
      <c r="D5" s="337">
        <v>320</v>
      </c>
      <c r="E5" s="294">
        <f t="shared" si="0"/>
        <v>0</v>
      </c>
      <c r="F5" s="421" t="s">
        <v>1950</v>
      </c>
      <c r="G5" s="336" t="s">
        <v>1920</v>
      </c>
      <c r="H5" s="337">
        <f>320-320*30%</f>
        <v>224</v>
      </c>
    </row>
    <row r="6" spans="1:8" ht="12.75">
      <c r="A6" s="422"/>
      <c r="B6" s="336" t="s">
        <v>1921</v>
      </c>
      <c r="C6" s="336"/>
      <c r="D6" s="337">
        <v>450</v>
      </c>
      <c r="E6" s="294">
        <f t="shared" si="0"/>
        <v>0</v>
      </c>
      <c r="F6" s="422"/>
      <c r="G6" s="336" t="s">
        <v>1921</v>
      </c>
      <c r="H6" s="337">
        <f>450-450*30%</f>
        <v>315</v>
      </c>
    </row>
    <row r="7" spans="1:8" ht="12.75">
      <c r="A7" s="421" t="s">
        <v>1951</v>
      </c>
      <c r="B7" s="336" t="s">
        <v>1920</v>
      </c>
      <c r="C7" s="336"/>
      <c r="D7" s="337">
        <v>190</v>
      </c>
      <c r="E7" s="294">
        <f t="shared" si="0"/>
        <v>0</v>
      </c>
      <c r="F7" s="421" t="s">
        <v>1951</v>
      </c>
      <c r="G7" s="336" t="s">
        <v>1920</v>
      </c>
      <c r="H7" s="337">
        <f>190-190*30%</f>
        <v>133</v>
      </c>
    </row>
    <row r="8" spans="1:8" ht="12.75">
      <c r="A8" s="422"/>
      <c r="B8" s="336" t="s">
        <v>1921</v>
      </c>
      <c r="C8" s="336"/>
      <c r="D8" s="337">
        <v>390</v>
      </c>
      <c r="E8" s="294">
        <f t="shared" si="0"/>
        <v>0</v>
      </c>
      <c r="F8" s="422"/>
      <c r="G8" s="336" t="s">
        <v>1921</v>
      </c>
      <c r="H8" s="337">
        <f>390-390*30%</f>
        <v>273</v>
      </c>
    </row>
    <row r="9" spans="1:8" ht="12.75">
      <c r="A9" s="421" t="s">
        <v>1952</v>
      </c>
      <c r="B9" s="336" t="s">
        <v>1920</v>
      </c>
      <c r="C9" s="336"/>
      <c r="D9" s="337">
        <v>220</v>
      </c>
      <c r="E9" s="294">
        <f t="shared" si="0"/>
        <v>0</v>
      </c>
      <c r="F9" s="421" t="s">
        <v>1952</v>
      </c>
      <c r="G9" s="336" t="s">
        <v>1920</v>
      </c>
      <c r="H9" s="337">
        <f>220-220*30%</f>
        <v>154</v>
      </c>
    </row>
    <row r="10" spans="1:8" ht="12.75">
      <c r="A10" s="422"/>
      <c r="B10" s="336" t="s">
        <v>1921</v>
      </c>
      <c r="C10" s="336"/>
      <c r="D10" s="337">
        <v>450</v>
      </c>
      <c r="E10" s="294">
        <f t="shared" si="0"/>
        <v>0</v>
      </c>
      <c r="F10" s="422"/>
      <c r="G10" s="336" t="s">
        <v>1921</v>
      </c>
      <c r="H10" s="337">
        <f>450-450*30%</f>
        <v>315</v>
      </c>
    </row>
    <row r="11" spans="1:8" ht="12.75">
      <c r="A11" s="333" t="s">
        <v>1953</v>
      </c>
      <c r="B11" s="286"/>
      <c r="C11" s="334"/>
      <c r="D11" s="288"/>
      <c r="E11" s="286"/>
      <c r="F11" s="333" t="s">
        <v>1953</v>
      </c>
      <c r="G11" s="286"/>
      <c r="H11" s="288"/>
    </row>
    <row r="12" spans="1:8" ht="12.75">
      <c r="A12" s="421" t="s">
        <v>1954</v>
      </c>
      <c r="B12" s="336" t="s">
        <v>1920</v>
      </c>
      <c r="C12" s="336"/>
      <c r="D12" s="337">
        <v>350</v>
      </c>
      <c r="E12" s="294">
        <f>D12*C12</f>
        <v>0</v>
      </c>
      <c r="F12" s="421" t="s">
        <v>1954</v>
      </c>
      <c r="G12" s="336" t="s">
        <v>1920</v>
      </c>
      <c r="H12" s="337">
        <f>350-350*30%</f>
        <v>245</v>
      </c>
    </row>
    <row r="13" spans="1:8" ht="12.75">
      <c r="A13" s="422"/>
      <c r="B13" s="336" t="s">
        <v>1921</v>
      </c>
      <c r="C13" s="336"/>
      <c r="D13" s="337">
        <v>390</v>
      </c>
      <c r="E13" s="294">
        <f>D13*C13</f>
        <v>0</v>
      </c>
      <c r="F13" s="422"/>
      <c r="G13" s="336" t="s">
        <v>1921</v>
      </c>
      <c r="H13" s="337">
        <f>390-390*30%</f>
        <v>273</v>
      </c>
    </row>
    <row r="14" spans="1:8" ht="12.75">
      <c r="A14" s="421" t="s">
        <v>1955</v>
      </c>
      <c r="B14" s="398" t="s">
        <v>1920</v>
      </c>
      <c r="C14" s="398"/>
      <c r="D14" s="401">
        <v>590</v>
      </c>
      <c r="E14" s="404">
        <f>D14*C14</f>
        <v>0</v>
      </c>
      <c r="F14" s="421" t="s">
        <v>1955</v>
      </c>
      <c r="G14" s="398" t="s">
        <v>1920</v>
      </c>
      <c r="H14" s="401">
        <f>590-590*30%</f>
        <v>413</v>
      </c>
    </row>
    <row r="15" spans="1:8" ht="12.75">
      <c r="A15" s="422"/>
      <c r="B15" s="400"/>
      <c r="C15" s="400"/>
      <c r="D15" s="403"/>
      <c r="E15" s="406"/>
      <c r="F15" s="422"/>
      <c r="G15" s="400"/>
      <c r="H15" s="403"/>
    </row>
    <row r="16" spans="1:8" ht="12.75">
      <c r="A16" s="421" t="s">
        <v>1956</v>
      </c>
      <c r="B16" s="398" t="s">
        <v>1921</v>
      </c>
      <c r="C16" s="398"/>
      <c r="D16" s="401">
        <v>990</v>
      </c>
      <c r="E16" s="404">
        <f>D16*C16</f>
        <v>0</v>
      </c>
      <c r="F16" s="421" t="s">
        <v>1956</v>
      </c>
      <c r="G16" s="398" t="s">
        <v>1921</v>
      </c>
      <c r="H16" s="401">
        <f>990-990*30%</f>
        <v>693</v>
      </c>
    </row>
    <row r="17" spans="1:8" ht="12.75">
      <c r="A17" s="422"/>
      <c r="B17" s="400"/>
      <c r="C17" s="400"/>
      <c r="D17" s="403"/>
      <c r="E17" s="406"/>
      <c r="F17" s="422"/>
      <c r="G17" s="400"/>
      <c r="H17" s="403"/>
    </row>
    <row r="18" spans="1:8" ht="12.75">
      <c r="A18" s="333" t="s">
        <v>1957</v>
      </c>
      <c r="B18" s="286"/>
      <c r="C18" s="334"/>
      <c r="D18" s="345"/>
      <c r="E18" s="346"/>
      <c r="F18" s="333" t="s">
        <v>1957</v>
      </c>
      <c r="G18" s="286"/>
      <c r="H18" s="345"/>
    </row>
    <row r="19" spans="1:8" ht="12.75">
      <c r="A19" s="421" t="s">
        <v>1958</v>
      </c>
      <c r="B19" s="336" t="s">
        <v>1920</v>
      </c>
      <c r="C19" s="336"/>
      <c r="D19" s="337">
        <v>430</v>
      </c>
      <c r="E19" s="294">
        <f>D19*C19</f>
        <v>0</v>
      </c>
      <c r="F19" s="421" t="s">
        <v>1958</v>
      </c>
      <c r="G19" s="336" t="s">
        <v>1920</v>
      </c>
      <c r="H19" s="337">
        <f>430-430*30%</f>
        <v>301</v>
      </c>
    </row>
    <row r="20" spans="1:8" ht="12.75">
      <c r="A20" s="422"/>
      <c r="B20" s="336" t="s">
        <v>1921</v>
      </c>
      <c r="C20" s="336"/>
      <c r="D20" s="337">
        <v>480</v>
      </c>
      <c r="E20" s="294">
        <f>D20*C20</f>
        <v>0</v>
      </c>
      <c r="F20" s="422"/>
      <c r="G20" s="336" t="s">
        <v>1921</v>
      </c>
      <c r="H20" s="337">
        <f>480-480*30%</f>
        <v>336</v>
      </c>
    </row>
  </sheetData>
  <sheetProtection/>
  <mergeCells count="28">
    <mergeCell ref="E14:E15"/>
    <mergeCell ref="F14:F15"/>
    <mergeCell ref="A3:A4"/>
    <mergeCell ref="F3:F4"/>
    <mergeCell ref="A5:A6"/>
    <mergeCell ref="F5:F6"/>
    <mergeCell ref="A7:A8"/>
    <mergeCell ref="F7:F8"/>
    <mergeCell ref="G16:G17"/>
    <mergeCell ref="H16:H17"/>
    <mergeCell ref="A9:A10"/>
    <mergeCell ref="F9:F10"/>
    <mergeCell ref="A12:A13"/>
    <mergeCell ref="F12:F13"/>
    <mergeCell ref="A14:A15"/>
    <mergeCell ref="B14:B15"/>
    <mergeCell ref="C14:C15"/>
    <mergeCell ref="D14:D15"/>
    <mergeCell ref="A19:A20"/>
    <mergeCell ref="F19:F20"/>
    <mergeCell ref="G14:G15"/>
    <mergeCell ref="H14:H15"/>
    <mergeCell ref="A16:A17"/>
    <mergeCell ref="B16:B17"/>
    <mergeCell ref="C16:C17"/>
    <mergeCell ref="D16:D17"/>
    <mergeCell ref="E16:E17"/>
    <mergeCell ref="F16:F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E18" sqref="E18"/>
    </sheetView>
  </sheetViews>
  <sheetFormatPr defaultColWidth="13.25390625" defaultRowHeight="12.75"/>
  <sheetData>
    <row r="1" spans="2:8" ht="12.75">
      <c r="B1" s="390"/>
      <c r="C1" s="390"/>
      <c r="D1" s="390"/>
      <c r="E1" s="390"/>
      <c r="F1" s="390"/>
      <c r="G1" s="390"/>
      <c r="H1" s="390"/>
    </row>
    <row r="2" spans="2:8" ht="18">
      <c r="B2" s="391" t="s">
        <v>1959</v>
      </c>
      <c r="C2" s="391"/>
      <c r="D2" s="391"/>
      <c r="E2" s="391"/>
      <c r="F2" s="391"/>
      <c r="G2" s="391"/>
      <c r="H2" s="391"/>
    </row>
    <row r="6" spans="2:4" ht="14.25" customHeight="1">
      <c r="B6" s="391" t="s">
        <v>1547</v>
      </c>
      <c r="C6" s="391"/>
      <c r="D6" s="391"/>
    </row>
    <row r="7" ht="14.25" customHeight="1"/>
    <row r="8" spans="2:8" ht="14.25" customHeight="1">
      <c r="B8" s="392" t="s">
        <v>1960</v>
      </c>
      <c r="C8" s="392"/>
      <c r="D8" s="392"/>
      <c r="E8" s="392"/>
      <c r="F8" s="392"/>
      <c r="G8" s="392"/>
      <c r="H8" s="392"/>
    </row>
    <row r="9" spans="2:8" ht="14.25" customHeight="1">
      <c r="B9" s="124"/>
      <c r="C9" s="124"/>
      <c r="D9" s="124"/>
      <c r="E9" s="124"/>
      <c r="F9" s="124"/>
      <c r="G9" s="124"/>
      <c r="H9" s="124"/>
    </row>
    <row r="11" spans="2:8" ht="15">
      <c r="B11" s="125"/>
      <c r="C11" s="125"/>
      <c r="D11" s="125"/>
      <c r="E11" s="125"/>
      <c r="F11" s="125"/>
      <c r="G11" s="125"/>
      <c r="H11" s="125"/>
    </row>
    <row r="12" ht="21.75" customHeight="1">
      <c r="G12" s="125"/>
    </row>
    <row r="13" ht="15" customHeight="1">
      <c r="G13" s="125"/>
    </row>
    <row r="14" ht="15" customHeight="1">
      <c r="G14" s="125"/>
    </row>
    <row r="15" ht="15" customHeight="1">
      <c r="G15" s="125"/>
    </row>
    <row r="16" spans="2:8" ht="15" customHeight="1">
      <c r="B16" s="126" t="s">
        <v>1549</v>
      </c>
      <c r="C16" s="127"/>
      <c r="D16" s="127"/>
      <c r="E16" s="127"/>
      <c r="F16" s="127"/>
      <c r="G16" s="126"/>
      <c r="H16" s="128" t="s">
        <v>1550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5" ht="30.75" customHeight="1"/>
    <row r="26" ht="15" customHeight="1"/>
    <row r="27" ht="15" customHeight="1"/>
    <row r="28" ht="15" customHeight="1"/>
    <row r="29" ht="20.25" customHeight="1"/>
    <row r="30" ht="29.25" customHeight="1"/>
    <row r="31" ht="30.75" customHeight="1"/>
    <row r="32" ht="32.25" customHeight="1"/>
    <row r="33" ht="28.5" customHeight="1"/>
    <row r="34" ht="24.7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9" ht="15" customHeight="1"/>
    <row r="54" ht="15" customHeight="1"/>
    <row r="55" ht="15" customHeight="1"/>
    <row r="56" ht="15" customHeight="1"/>
    <row r="57" ht="15" customHeight="1"/>
    <row r="58" ht="15" customHeight="1"/>
    <row r="63" ht="15" customHeight="1"/>
    <row r="64" ht="15" customHeight="1"/>
    <row r="65" ht="15" customHeight="1"/>
    <row r="66" ht="15" customHeight="1"/>
    <row r="67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9" ht="15" customHeight="1"/>
    <row r="80" ht="15" customHeight="1"/>
    <row r="81" ht="15" customHeight="1"/>
    <row r="82" ht="15" customHeight="1"/>
    <row r="84" ht="15" customHeight="1"/>
    <row r="85" ht="15" customHeight="1"/>
    <row r="86" ht="15" customHeight="1"/>
    <row r="88" ht="30" customHeight="1"/>
    <row r="91" ht="30" customHeight="1"/>
    <row r="93" ht="15" customHeight="1"/>
    <row r="97" ht="15" customHeight="1"/>
    <row r="104" ht="30" customHeight="1"/>
    <row r="106" ht="15" customHeight="1"/>
    <row r="107" ht="15" customHeight="1"/>
    <row r="109" ht="15" customHeight="1"/>
    <row r="110" ht="15" customHeight="1"/>
    <row r="111" ht="15" customHeight="1"/>
    <row r="112" ht="15" customHeight="1"/>
    <row r="114" ht="15" customHeight="1"/>
    <row r="116" ht="15" customHeight="1"/>
    <row r="118" ht="15" customHeight="1"/>
    <row r="120" ht="15" customHeight="1"/>
    <row r="122" ht="15" customHeight="1"/>
    <row r="125" ht="60" customHeight="1"/>
    <row r="126" ht="60" customHeight="1"/>
    <row r="127" ht="60" customHeight="1"/>
    <row r="129" ht="15" customHeight="1"/>
    <row r="131" ht="75" customHeight="1"/>
    <row r="132" ht="60" customHeight="1"/>
    <row r="133" ht="15" customHeight="1"/>
    <row r="135" ht="15" customHeight="1"/>
    <row r="137" ht="15" customHeight="1"/>
    <row r="139" ht="15" customHeight="1"/>
    <row r="142" ht="15" customHeight="1"/>
    <row r="144" ht="15" customHeight="1"/>
    <row r="146" ht="15" customHeight="1"/>
    <row r="149" ht="402.75" customHeight="1"/>
    <row r="150" ht="409.5" customHeight="1"/>
    <row r="152" ht="270" customHeight="1"/>
    <row r="153" ht="312.75" customHeight="1"/>
    <row r="154" ht="15" customHeight="1"/>
    <row r="156" ht="15" customHeight="1"/>
    <row r="158" ht="15" customHeight="1"/>
    <row r="160" ht="15" customHeight="1"/>
    <row r="163" ht="15" customHeight="1"/>
    <row r="165" ht="12.75" customHeight="1"/>
    <row r="166" ht="12.75" customHeight="1"/>
    <row r="167" ht="15" customHeight="1"/>
    <row r="170" ht="15" customHeight="1"/>
    <row r="178" ht="15" customHeight="1"/>
    <row r="180" ht="60" customHeight="1"/>
    <row r="181" ht="60" customHeight="1"/>
    <row r="182" ht="30" customHeight="1"/>
    <row r="183" ht="75" customHeight="1"/>
    <row r="184" ht="75" customHeight="1"/>
    <row r="185" ht="165" customHeight="1"/>
    <row r="186" ht="30" customHeight="1"/>
    <row r="187" ht="85.5" customHeight="1"/>
    <row r="188" ht="60" customHeight="1"/>
    <row r="189" ht="75" customHeight="1"/>
    <row r="190" ht="105" customHeight="1"/>
    <row r="191" ht="60" customHeight="1"/>
    <row r="192" ht="45" customHeight="1"/>
    <row r="193" ht="150" customHeight="1"/>
    <row r="194" ht="105" customHeight="1"/>
    <row r="195" ht="75" customHeight="1"/>
    <row r="196" ht="30" customHeight="1"/>
    <row r="197" ht="45" customHeight="1"/>
    <row r="198" ht="30" customHeight="1"/>
    <row r="199" ht="60" customHeight="1"/>
    <row r="200" ht="30" customHeight="1"/>
    <row r="202" ht="315" customHeight="1"/>
    <row r="203" ht="105" customHeight="1"/>
    <row r="204" ht="30" customHeight="1"/>
    <row r="205" ht="60" customHeight="1"/>
    <row r="206" ht="135" customHeight="1"/>
    <row r="208" ht="120" customHeight="1"/>
    <row r="209" ht="75" customHeight="1"/>
    <row r="210" ht="105" customHeight="1"/>
    <row r="211" ht="135" customHeight="1"/>
    <row r="212" ht="75" customHeight="1"/>
    <row r="213" ht="90" customHeight="1"/>
    <row r="214" ht="90" customHeight="1"/>
    <row r="216" ht="120" customHeight="1"/>
    <row r="217" ht="135" customHeight="1"/>
    <row r="218" ht="60" customHeight="1"/>
    <row r="219" ht="165" customHeight="1"/>
    <row r="220" ht="60" customHeight="1"/>
    <row r="221" ht="75" customHeight="1"/>
    <row r="222" ht="75" customHeight="1"/>
    <row r="223" ht="409.5" customHeight="1"/>
    <row r="225" ht="75" customHeight="1"/>
    <row r="226" ht="210" customHeight="1"/>
    <row r="227" ht="210" customHeight="1"/>
    <row r="229" ht="285" customHeight="1"/>
    <row r="230" ht="240" customHeight="1"/>
    <row r="231" ht="405" customHeight="1"/>
    <row r="232" ht="330" customHeight="1"/>
    <row r="233" ht="409.5" customHeight="1"/>
    <row r="234" ht="409.5" customHeight="1"/>
    <row r="235" ht="409.5" customHeight="1"/>
    <row r="236" ht="409.5" customHeight="1"/>
    <row r="237" ht="409.5" customHeight="1"/>
    <row r="238" ht="409.5" customHeight="1"/>
    <row r="240" ht="409.5" customHeight="1"/>
    <row r="242" ht="409.5" customHeight="1"/>
    <row r="243" ht="357.75" customHeight="1"/>
    <row r="244" ht="409.5" customHeight="1"/>
    <row r="245" ht="409.5" customHeight="1"/>
    <row r="246" ht="327.75" customHeight="1"/>
    <row r="247" ht="348.75" customHeight="1"/>
    <row r="248" ht="341.25" customHeight="1"/>
    <row r="249" ht="371.25" customHeight="1"/>
    <row r="250" ht="313.5" customHeight="1"/>
    <row r="251" ht="409.5" customHeight="1"/>
    <row r="252" ht="380.25" customHeight="1"/>
    <row r="253" ht="409.5" customHeight="1"/>
    <row r="254" ht="373.5" customHeight="1"/>
    <row r="255" ht="409.5" customHeight="1"/>
    <row r="256" ht="357" customHeight="1"/>
    <row r="257" ht="374.25" customHeight="1"/>
    <row r="258" ht="299.25" customHeight="1"/>
    <row r="259" ht="240" customHeight="1"/>
    <row r="260" ht="255" customHeight="1"/>
    <row r="261" ht="387" customHeight="1"/>
    <row r="262" ht="313.5" customHeight="1"/>
    <row r="263" ht="255" customHeight="1"/>
    <row r="264" ht="240" customHeight="1"/>
    <row r="265" ht="285" customHeight="1"/>
    <row r="266" ht="270" customHeight="1"/>
    <row r="267" ht="255" customHeight="1"/>
    <row r="268" ht="270" customHeight="1"/>
    <row r="269" ht="285" customHeight="1"/>
    <row r="271" ht="120" customHeight="1"/>
    <row r="272" ht="120" customHeight="1"/>
    <row r="273" ht="150" customHeight="1"/>
    <row r="274" ht="150" customHeight="1"/>
    <row r="275" ht="135" customHeight="1"/>
    <row r="276" ht="105" customHeight="1"/>
    <row r="277" ht="105" customHeight="1"/>
    <row r="279" ht="135" customHeight="1"/>
    <row r="280" ht="135" customHeight="1"/>
    <row r="281" ht="105" customHeight="1"/>
    <row r="282" ht="120" customHeight="1"/>
    <row r="283" ht="135" customHeight="1"/>
    <row r="284" ht="105" customHeight="1"/>
    <row r="285" ht="120" customHeight="1"/>
    <row r="286" ht="165" customHeight="1"/>
    <row r="287" ht="105" customHeight="1"/>
    <row r="288" ht="105" customHeight="1"/>
    <row r="289" ht="105" customHeight="1"/>
    <row r="290" ht="105" customHeight="1"/>
    <row r="291" ht="195" customHeight="1"/>
    <row r="292" ht="150" customHeight="1"/>
    <row r="293" ht="165" customHeight="1"/>
    <row r="294" ht="150" customHeight="1"/>
    <row r="295" ht="165" customHeight="1"/>
    <row r="296" ht="120" customHeight="1"/>
    <row r="297" ht="135" customHeight="1"/>
    <row r="298" ht="105" customHeight="1"/>
    <row r="299" ht="150" customHeight="1"/>
    <row r="300" ht="105" customHeight="1"/>
    <row r="301" ht="120" customHeight="1"/>
    <row r="302" ht="135" customHeight="1"/>
    <row r="303" ht="105" customHeight="1"/>
    <row r="304" ht="90" customHeight="1"/>
    <row r="305" ht="135" customHeight="1"/>
    <row r="306" ht="120" customHeight="1"/>
    <row r="307" ht="75" customHeight="1"/>
    <row r="308" ht="75" customHeight="1"/>
    <row r="309" ht="60" customHeight="1"/>
    <row r="310" ht="90" customHeight="1"/>
    <row r="311" ht="75" customHeight="1"/>
    <row r="312" ht="105" customHeight="1"/>
    <row r="313" ht="75" customHeight="1"/>
    <row r="314" ht="150" customHeight="1"/>
    <row r="315" ht="120" customHeight="1"/>
    <row r="316" ht="150" customHeight="1"/>
    <row r="317" ht="135" customHeight="1"/>
    <row r="318" ht="150" customHeight="1"/>
    <row r="319" ht="150" customHeight="1"/>
    <row r="320" ht="120" customHeight="1"/>
    <row r="321" ht="105" customHeight="1"/>
    <row r="322" ht="90" customHeight="1"/>
    <row r="323" ht="135" customHeight="1"/>
    <row r="324" ht="180" customHeight="1"/>
    <row r="325" ht="105" customHeight="1"/>
    <row r="326" ht="90" customHeight="1"/>
    <row r="327" ht="150" customHeight="1"/>
    <row r="328" ht="150" customHeight="1"/>
    <row r="329" ht="150" customHeight="1"/>
    <row r="330" ht="165" customHeight="1"/>
    <row r="331" ht="75" customHeight="1"/>
    <row r="332" ht="75" customHeight="1"/>
    <row r="333" ht="75" customHeight="1"/>
    <row r="334" ht="120" customHeight="1"/>
    <row r="335" ht="90" customHeight="1"/>
    <row r="336" ht="180" customHeight="1"/>
    <row r="337" ht="180" customHeight="1"/>
    <row r="338" ht="90" customHeight="1"/>
    <row r="339" ht="75" customHeight="1"/>
    <row r="340" ht="75" customHeight="1"/>
    <row r="341" ht="75" customHeight="1"/>
    <row r="342" ht="135" customHeight="1"/>
    <row r="343" ht="150" customHeight="1"/>
    <row r="344" ht="165" customHeight="1"/>
    <row r="345" ht="90" customHeight="1"/>
    <row r="346" ht="90" customHeight="1"/>
    <row r="347" ht="45" customHeight="1"/>
    <row r="348" ht="150" customHeight="1"/>
    <row r="349" ht="120" customHeight="1"/>
    <row r="350" ht="105" customHeight="1"/>
    <row r="351" ht="90" customHeight="1"/>
    <row r="352" ht="90" customHeight="1"/>
    <row r="353" ht="90" customHeight="1"/>
    <row r="354" ht="75" customHeight="1"/>
    <row r="355" ht="90" customHeight="1"/>
    <row r="356" ht="90" customHeight="1"/>
    <row r="357" ht="75" customHeight="1"/>
    <row r="358" ht="75" customHeight="1"/>
    <row r="359" ht="90" customHeight="1"/>
    <row r="360" ht="90" customHeight="1"/>
    <row r="361" ht="75" customHeight="1"/>
    <row r="362" ht="75" customHeight="1"/>
    <row r="363" ht="105" customHeight="1"/>
    <row r="364" ht="90" customHeight="1"/>
    <row r="365" ht="90" customHeight="1"/>
    <row r="367" ht="105" customHeight="1"/>
    <row r="368" ht="75" customHeight="1"/>
    <row r="369" ht="75" customHeight="1"/>
    <row r="370" ht="90" customHeight="1"/>
    <row r="371" ht="120" customHeight="1"/>
    <row r="372" ht="90" customHeight="1"/>
    <row r="373" ht="75" customHeight="1"/>
    <row r="374" ht="105" customHeight="1"/>
    <row r="375" ht="90" customHeight="1"/>
    <row r="376" ht="105" customHeight="1"/>
    <row r="377" ht="90" customHeight="1"/>
    <row r="378" ht="105" customHeight="1"/>
    <row r="379" ht="75" customHeight="1"/>
    <row r="380" ht="105" customHeight="1"/>
    <row r="381" ht="105" customHeight="1"/>
    <row r="382" ht="90" customHeight="1"/>
    <row r="383" ht="75" customHeight="1"/>
    <row r="384" ht="105" customHeight="1"/>
    <row r="385" ht="150" customHeight="1"/>
    <row r="386" ht="120" customHeight="1"/>
    <row r="387" ht="135" customHeight="1"/>
    <row r="388" ht="150" customHeight="1"/>
    <row r="389" ht="135" customHeight="1"/>
    <row r="390" ht="90" customHeight="1"/>
    <row r="391" ht="135" customHeight="1"/>
    <row r="392" ht="75" customHeight="1"/>
    <row r="393" ht="135" customHeight="1"/>
    <row r="394" ht="75" customHeight="1"/>
    <row r="395" ht="60" customHeight="1"/>
    <row r="396" ht="105" customHeight="1"/>
    <row r="397" ht="105" customHeight="1"/>
    <row r="398" ht="105" customHeight="1"/>
    <row r="399" ht="75" customHeight="1"/>
    <row r="400" ht="135" customHeight="1"/>
    <row r="401" ht="75" customHeight="1"/>
    <row r="402" ht="105" customHeight="1"/>
    <row r="403" ht="90" customHeight="1"/>
    <row r="404" ht="75" customHeight="1"/>
    <row r="405" ht="60" customHeight="1"/>
    <row r="406" ht="120" customHeight="1"/>
    <row r="407" ht="90" customHeight="1"/>
    <row r="408" ht="105" customHeight="1"/>
    <row r="409" ht="90" customHeight="1"/>
    <row r="410" ht="105" customHeight="1"/>
    <row r="411" ht="90" customHeight="1"/>
    <row r="412" ht="75" customHeight="1"/>
    <row r="413" ht="90" customHeight="1"/>
    <row r="414" ht="75" customHeight="1"/>
    <row r="415" ht="135" customHeight="1"/>
    <row r="416" ht="75" customHeight="1"/>
    <row r="417" ht="75" customHeight="1"/>
    <row r="418" ht="60" customHeight="1"/>
    <row r="419" ht="45" customHeight="1"/>
    <row r="420" ht="60" customHeight="1"/>
    <row r="421" ht="120" customHeight="1"/>
    <row r="422" ht="60" customHeight="1"/>
    <row r="423" ht="75" customHeight="1"/>
    <row r="424" ht="90" customHeight="1"/>
    <row r="425" ht="120" customHeight="1"/>
    <row r="426" ht="75" customHeight="1"/>
    <row r="427" ht="75" customHeight="1"/>
    <row r="428" ht="75" customHeight="1"/>
    <row r="429" ht="165" customHeight="1"/>
    <row r="430" ht="105" customHeight="1"/>
    <row r="431" ht="105" customHeight="1"/>
    <row r="432" ht="135" customHeight="1"/>
    <row r="433" ht="105" customHeight="1"/>
    <row r="434" ht="150" customHeight="1"/>
    <row r="435" ht="135" customHeight="1"/>
    <row r="436" ht="225" customHeight="1"/>
    <row r="437" ht="75" customHeight="1"/>
    <row r="438" ht="60" customHeight="1"/>
    <row r="440" ht="75" customHeight="1"/>
    <row r="441" ht="60" customHeight="1"/>
    <row r="442" ht="105" customHeight="1"/>
    <row r="443" ht="120" customHeight="1"/>
    <row r="444" ht="60" customHeight="1"/>
    <row r="445" ht="105" customHeight="1"/>
    <row r="446" ht="165" customHeight="1"/>
    <row r="447" ht="150" customHeight="1"/>
    <row r="448" ht="135" customHeight="1"/>
    <row r="449" ht="105" customHeight="1"/>
    <row r="450" ht="75" customHeight="1"/>
    <row r="451" ht="75" customHeight="1"/>
    <row r="452" ht="60" customHeight="1"/>
    <row r="453" ht="75" customHeight="1"/>
    <row r="454" ht="60" customHeight="1"/>
    <row r="455" ht="75" customHeight="1"/>
    <row r="456" ht="75" customHeight="1"/>
    <row r="457" ht="75" customHeight="1"/>
    <row r="458" ht="75" customHeight="1"/>
    <row r="459" ht="75" customHeight="1"/>
    <row r="461" ht="45" customHeight="1"/>
    <row r="462" ht="75" customHeight="1"/>
    <row r="463" ht="90" customHeight="1"/>
    <row r="464" ht="135" customHeight="1"/>
    <row r="465" ht="135" customHeight="1"/>
    <row r="468" ht="282" customHeight="1"/>
    <row r="470" ht="409.5" customHeight="1"/>
  </sheetData>
  <sheetProtection/>
  <mergeCells count="4">
    <mergeCell ref="B1:H1"/>
    <mergeCell ref="B2:H2"/>
    <mergeCell ref="B6:D6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ОМР</cp:lastModifiedBy>
  <cp:lastPrinted>2014-03-14T08:05:23Z</cp:lastPrinted>
  <dcterms:created xsi:type="dcterms:W3CDTF">2012-02-17T05:49:30Z</dcterms:created>
  <dcterms:modified xsi:type="dcterms:W3CDTF">2017-12-15T07:57:36Z</dcterms:modified>
  <cp:category/>
  <cp:version/>
  <cp:contentType/>
  <cp:contentStatus/>
</cp:coreProperties>
</file>